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'Лист1'!$A$1:$D$112</definedName>
  </definedNames>
  <calcPr fullCalcOnLoad="1"/>
</workbook>
</file>

<file path=xl/sharedStrings.xml><?xml version="1.0" encoding="utf-8"?>
<sst xmlns="http://schemas.openxmlformats.org/spreadsheetml/2006/main" count="245" uniqueCount="119">
  <si>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</si>
  <si>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</si>
  <si>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</si>
  <si>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тыс. рублей</t>
  </si>
  <si>
    <t xml:space="preserve">Наименование </t>
  </si>
  <si>
    <t>ЦСР</t>
  </si>
  <si>
    <t>ВР</t>
  </si>
  <si>
    <t xml:space="preserve">Сумма </t>
  </si>
  <si>
    <t>ВСЕГО:</t>
  </si>
  <si>
    <t>Муниципальные программы</t>
  </si>
  <si>
    <t>Муниципальная программа "Капитальный ремонт и ремонт автомобильных дорог местного значения Краснодарского края"</t>
  </si>
  <si>
    <t>Строительство, реконструкция, капитальный ремонт, ремонт и содержание автомобильных дорог общего пользования межмуниципального и местного значений, и искусственных сооружений на них</t>
  </si>
  <si>
    <t>Закупка товаров, работ и услуг для государственных (муниципальных) нужд</t>
  </si>
  <si>
    <t>200</t>
  </si>
  <si>
    <t>Муниципальная программа "Развитие культуры Калининского сельского поселения Калининского района"</t>
  </si>
  <si>
    <t>Совершенствование деятельности домов культуры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</si>
  <si>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</si>
  <si>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</si>
  <si>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</si>
  <si>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</si>
  <si>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Совершенствование деятельности в сфере библиотечного обслуживания населения</t>
  </si>
  <si>
    <t>Совершенствование деятельности в сфере кинематографии</t>
  </si>
  <si>
    <t>Предоставление субсидий бюджетным, автономным учреждениям и иным некоммерческим организациям</t>
  </si>
  <si>
    <t>600</t>
  </si>
  <si>
    <t>Культурно-массовые мероприятия</t>
  </si>
  <si>
    <t>Сохранение, использование, популяризация и охрана объектов культурного наследия</t>
  </si>
  <si>
    <t>Муниципальная программа "Проведение мероприятий для молодежи Калининского сельского поселения Калининского района"</t>
  </si>
  <si>
    <t>Муниципальная программа "Развитие физической культуры и спорта Калининского сельского поселения Калининского района"</t>
  </si>
  <si>
    <t>Муниципальная программа "Информационное и хозяйственное обеспечение органов местного самоуправления Калининского сельского поселения Калининского района"</t>
  </si>
  <si>
    <t>Обеспечение деятельности администрации Калининского сельского поселения  Калининского района</t>
  </si>
  <si>
    <t>Административные комиссии</t>
  </si>
  <si>
    <t xml:space="preserve">Обеспечение деятельности контрольно-счетной палаты </t>
  </si>
  <si>
    <t>Межбюджетные трансферты</t>
  </si>
  <si>
    <t>500</t>
  </si>
  <si>
    <t>Осуществление первичного воинского учета на территориях, где отсутствуют военные комиссариаты</t>
  </si>
  <si>
    <t>Доплаты к пенсиям, дополнительное пенсионное обеспечение</t>
  </si>
  <si>
    <t>300</t>
  </si>
  <si>
    <t>Непрограммные мероприятия деятельности администрации Калининского сельского поселения Калининского района</t>
  </si>
  <si>
    <t>Мероприятия в области жилищного хозяйства</t>
  </si>
  <si>
    <t>Благоустройство</t>
  </si>
  <si>
    <t>Уличное освещение</t>
  </si>
  <si>
    <t xml:space="preserve">Прочие мероприятия по благоустройству поселений </t>
  </si>
  <si>
    <t>Начальник финансового отдела</t>
  </si>
  <si>
    <t>администрации Калининского</t>
  </si>
  <si>
    <t>сельского поселения Калининского района</t>
  </si>
  <si>
    <t>Е.В.Цыбуля</t>
  </si>
  <si>
    <t>Приложение №9</t>
  </si>
  <si>
    <t>0110011032</t>
  </si>
  <si>
    <t>0210110059</t>
  </si>
  <si>
    <t>0210330059</t>
  </si>
  <si>
    <t>0210550059</t>
  </si>
  <si>
    <t>0210661008</t>
  </si>
  <si>
    <t>0210600000</t>
  </si>
  <si>
    <t>0210771008</t>
  </si>
  <si>
    <t>0410011007</t>
  </si>
  <si>
    <t>0510011016</t>
  </si>
  <si>
    <t>5090010019</t>
  </si>
  <si>
    <t>5190010019</t>
  </si>
  <si>
    <t>6590010019</t>
  </si>
  <si>
    <t>5590022002</t>
  </si>
  <si>
    <t>5120031001</t>
  </si>
  <si>
    <t>5140041029</t>
  </si>
  <si>
    <t>Выполнение функций территориальных органов местного самоуправления, похозяйственный учет</t>
  </si>
  <si>
    <t>5940021026</t>
  </si>
  <si>
    <t>5240011007</t>
  </si>
  <si>
    <t>5240011030</t>
  </si>
  <si>
    <t>5840031040</t>
  </si>
  <si>
    <t>6440021037</t>
  </si>
  <si>
    <t>5740021039</t>
  </si>
  <si>
    <t>5740021033</t>
  </si>
  <si>
    <t>5740021034</t>
  </si>
  <si>
    <t>5740021035</t>
  </si>
  <si>
    <t>5740021036</t>
  </si>
  <si>
    <t>6440021005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</si>
  <si>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</si>
  <si>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</si>
  <si>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</si>
  <si>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 xml:space="preserve">Калининского района на 2017  год" </t>
  </si>
  <si>
    <t>Муниципальная программа Калининского сельского поселения Калининского района "Обеспечение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района"</t>
  </si>
  <si>
    <t>0110021032</t>
  </si>
  <si>
    <t>Обеспечение беспрепятственного доступа инвалидов (маломобильных групп населения) к обьектам инженерной, транспортной и социальной инфраструктуры Калининского сельского поселения Калининского района</t>
  </si>
  <si>
    <t>0310011010</t>
  </si>
  <si>
    <t>5150051180</t>
  </si>
  <si>
    <t>5190260190</t>
  </si>
  <si>
    <t>Краевые целевые программы</t>
  </si>
  <si>
    <t>1010460120</t>
  </si>
  <si>
    <t>На обеспечение поэтапного повышения уровня средней заработной платы работников муниципальных учреждений отрасли культуры, искусства и кинематографии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по Краснодарскому краю</t>
  </si>
  <si>
    <t>08300S0120</t>
  </si>
  <si>
    <t>3020162440</t>
  </si>
  <si>
    <t>Краевые средства</t>
  </si>
  <si>
    <t>Субсидии на дополнительную помощь местным бюджетам для решения социально значимых вопросов</t>
  </si>
  <si>
    <t>9990060050</t>
  </si>
  <si>
    <t>0200000000</t>
  </si>
  <si>
    <t>Приложение № 7</t>
  </si>
  <si>
    <t>Расходы на содержание главы муниципального образования</t>
  </si>
  <si>
    <t>Расходы на обеспечение деятельности администрации</t>
  </si>
  <si>
    <t>Расходы на обеспечение законодательных (представительных) органов местного самоуправления</t>
  </si>
  <si>
    <t>Резервный фонд администрации Калининского сельского поселения Калининского района</t>
  </si>
  <si>
    <t>Оценка недвижимости, признание прав и регулирование отношений по государственной и муниципальной собственности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</si>
  <si>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</si>
  <si>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</si>
  <si>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Содействие в развитие сельскохозяйственного производства</t>
  </si>
  <si>
    <t>Расходы, связанные с вопросами коммунального развития (в том числе уточнение схемы газоснабжения поселения)</t>
  </si>
  <si>
    <t>Озеленение территории</t>
  </si>
  <si>
    <t>Содержание мест захоронения</t>
  </si>
  <si>
    <t>Социальное обеспечение и иные выплаты населению</t>
  </si>
  <si>
    <t>Субсидии по программе Краснодарского края Развитие культуры Поэтапное повышение уровня средней заработной платы работников муниципальных учреждений</t>
  </si>
  <si>
    <t xml:space="preserve">Субсидии по программе Краснодарского края «Развитие сети автомобильных дорог Краснодарского края»,подпрограмма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</t>
  </si>
  <si>
    <t>Распределение бюджетных ассигнований по целевым статьям  (муниципальных программ, непрограммным направлениям деятельности), группам видов расходов классификации расходов бюджетов на 2017 год</t>
  </si>
  <si>
    <t>0830000000</t>
  </si>
  <si>
    <t>Расходы на обеспечение деятельности (оказание услуг) обеспечению деятельности МУ Калининский дом культуры Сохранение и развитие системы профессиональной подготовки кадров культуры и искусства, повышение эффективности государственного управления в сфере культуры края   на выплату денежного поощрения лучшему муниципальному учреждению и его работникам Калининского сельского поселения Калининского района</t>
  </si>
  <si>
    <t>02101L0059</t>
  </si>
  <si>
    <t>Субсидия бюджетам сельских поселений на поддержку отрасли культуры</t>
  </si>
  <si>
    <t>10104R5190</t>
  </si>
  <si>
    <t>244</t>
  </si>
  <si>
    <t>350</t>
  </si>
  <si>
    <t>Расходы на обеспечение деятельности (оказание услуг) обеспечению деятельности МУ Калининский дом культуры Сохранение и развитие системы профессиональной подготовки кадров культуры и искусства, повышение эффективности государственного управления в сфере культуры края премии и гранты   на выплату денежного поощрения лучшему муниципальному учреждению и его работникам Калининского сельского поселения Калининского района</t>
  </si>
  <si>
    <t>Премии и гранты в области культуры</t>
  </si>
  <si>
    <t>от 13.12.2017 г.  № 182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</si>
</sst>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\.00\.000\.0"/>
    <numFmt numFmtId="174" formatCode="0.0"/>
    <numFmt numFmtId="175" formatCode="0.00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1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3" borderId="0" xfId="52" applyFont="1" applyFill="1">
      <alignment/>
      <protection/>
    </xf>
    <xf numFmtId="0" fontId="2" fillId="33" borderId="0" xfId="52" applyFont="1" applyFill="1" applyAlignment="1">
      <alignment horizontal="right"/>
      <protection/>
    </xf>
    <xf numFmtId="0" fontId="3" fillId="0" borderId="0" xfId="52" applyFont="1">
      <alignment/>
      <protection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53" applyFont="1" applyFill="1">
      <alignment/>
      <protection/>
    </xf>
    <xf numFmtId="0" fontId="2" fillId="33" borderId="0" xfId="53" applyFont="1" applyFill="1" applyAlignment="1">
      <alignment horizontal="right"/>
      <protection/>
    </xf>
    <xf numFmtId="0" fontId="3" fillId="0" borderId="0" xfId="52" applyFont="1" applyAlignment="1">
      <alignment wrapText="1"/>
      <protection/>
    </xf>
    <xf numFmtId="0" fontId="2" fillId="33" borderId="10" xfId="52" applyFont="1" applyFill="1" applyBorder="1" applyAlignment="1" applyProtection="1">
      <alignment/>
      <protection hidden="1"/>
    </xf>
    <xf numFmtId="0" fontId="2" fillId="33" borderId="0" xfId="0" applyFont="1" applyFill="1" applyBorder="1" applyAlignment="1">
      <alignment horizontal="right"/>
    </xf>
    <xf numFmtId="173" fontId="5" fillId="33" borderId="11" xfId="52" applyNumberFormat="1" applyFont="1" applyFill="1" applyBorder="1" applyAlignment="1" applyProtection="1">
      <alignment horizontal="left" vertical="center"/>
      <protection hidden="1"/>
    </xf>
    <xf numFmtId="2" fontId="5" fillId="33" borderId="12" xfId="60" applyNumberFormat="1" applyFont="1" applyFill="1" applyBorder="1" applyAlignment="1" applyProtection="1">
      <alignment/>
      <protection hidden="1"/>
    </xf>
    <xf numFmtId="2" fontId="3" fillId="0" borderId="0" xfId="52" applyNumberFormat="1" applyFont="1">
      <alignment/>
      <protection/>
    </xf>
    <xf numFmtId="0" fontId="5" fillId="33" borderId="11" xfId="52" applyNumberFormat="1" applyFont="1" applyFill="1" applyBorder="1" applyAlignment="1" applyProtection="1">
      <alignment horizontal="left" vertical="center" wrapText="1"/>
      <protection hidden="1"/>
    </xf>
    <xf numFmtId="2" fontId="5" fillId="33" borderId="11" xfId="60" applyNumberFormat="1" applyFont="1" applyFill="1" applyBorder="1" applyAlignment="1" applyProtection="1">
      <alignment/>
      <protection hidden="1"/>
    </xf>
    <xf numFmtId="0" fontId="3" fillId="33" borderId="0" xfId="52" applyFont="1" applyFill="1">
      <alignment/>
      <protection/>
    </xf>
    <xf numFmtId="0" fontId="2" fillId="33" borderId="11" xfId="52" applyNumberFormat="1" applyFont="1" applyFill="1" applyBorder="1" applyAlignment="1" applyProtection="1">
      <alignment horizontal="left" vertical="center" wrapText="1"/>
      <protection hidden="1"/>
    </xf>
    <xf numFmtId="2" fontId="2" fillId="33" borderId="11" xfId="60" applyNumberFormat="1" applyFont="1" applyFill="1" applyBorder="1" applyAlignment="1" applyProtection="1">
      <alignment/>
      <protection hidden="1"/>
    </xf>
    <xf numFmtId="0" fontId="6" fillId="33" borderId="0" xfId="52" applyFont="1" applyFill="1">
      <alignment/>
      <protection/>
    </xf>
    <xf numFmtId="0" fontId="7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2" fontId="5" fillId="33" borderId="11" xfId="52" applyNumberFormat="1" applyFont="1" applyFill="1" applyBorder="1" applyAlignment="1">
      <alignment/>
      <protection/>
    </xf>
    <xf numFmtId="2" fontId="2" fillId="33" borderId="11" xfId="52" applyNumberFormat="1" applyFont="1" applyFill="1" applyBorder="1" applyAlignment="1">
      <alignment/>
      <protection/>
    </xf>
    <xf numFmtId="0" fontId="7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justify" vertical="top" wrapText="1"/>
    </xf>
    <xf numFmtId="49" fontId="2" fillId="33" borderId="11" xfId="52" applyNumberFormat="1" applyFont="1" applyFill="1" applyBorder="1" applyAlignment="1" applyProtection="1">
      <alignment horizontal="center"/>
      <protection hidden="1"/>
    </xf>
    <xf numFmtId="49" fontId="5" fillId="33" borderId="11" xfId="52" applyNumberFormat="1" applyFont="1" applyFill="1" applyBorder="1" applyAlignment="1" applyProtection="1">
      <alignment horizontal="center"/>
      <protection hidden="1"/>
    </xf>
    <xf numFmtId="49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0" fontId="10" fillId="33" borderId="0" xfId="52" applyFont="1" applyFill="1">
      <alignment/>
      <protection/>
    </xf>
    <xf numFmtId="0" fontId="13" fillId="33" borderId="0" xfId="52" applyFont="1" applyFill="1">
      <alignment/>
      <protection/>
    </xf>
    <xf numFmtId="0" fontId="14" fillId="33" borderId="0" xfId="52" applyFont="1" applyFill="1">
      <alignment/>
      <protection/>
    </xf>
    <xf numFmtId="0" fontId="16" fillId="0" borderId="0" xfId="0" applyFont="1" applyAlignment="1">
      <alignment wrapText="1"/>
    </xf>
    <xf numFmtId="0" fontId="6" fillId="0" borderId="0" xfId="52" applyFont="1">
      <alignment/>
      <protection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/>
    </xf>
    <xf numFmtId="49" fontId="9" fillId="34" borderId="13" xfId="0" applyNumberFormat="1" applyFont="1" applyFill="1" applyBorder="1" applyAlignment="1">
      <alignment horizontal="right"/>
    </xf>
    <xf numFmtId="49" fontId="15" fillId="34" borderId="13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 horizontal="justify" vertical="top" wrapText="1"/>
    </xf>
    <xf numFmtId="0" fontId="14" fillId="35" borderId="0" xfId="52" applyFont="1" applyFill="1">
      <alignment/>
      <protection/>
    </xf>
    <xf numFmtId="0" fontId="4" fillId="33" borderId="0" xfId="0" applyFont="1" applyFill="1" applyAlignment="1">
      <alignment horizontal="center"/>
    </xf>
    <xf numFmtId="0" fontId="4" fillId="33" borderId="0" xfId="53" applyFont="1" applyFill="1" applyAlignment="1">
      <alignment horizontal="center"/>
      <protection/>
    </xf>
    <xf numFmtId="0" fontId="2" fillId="33" borderId="0" xfId="52" applyFont="1" applyFill="1" applyBorder="1" applyAlignment="1" applyProtection="1">
      <alignment horizontal="center"/>
      <protection hidden="1"/>
    </xf>
    <xf numFmtId="49" fontId="15" fillId="33" borderId="11" xfId="0" applyNumberFormat="1" applyFont="1" applyFill="1" applyBorder="1" applyAlignment="1">
      <alignment horizontal="center"/>
    </xf>
    <xf numFmtId="0" fontId="2" fillId="33" borderId="0" xfId="52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73" fontId="5" fillId="33" borderId="11" xfId="52" applyNumberFormat="1" applyFont="1" applyFill="1" applyBorder="1" applyAlignment="1" applyProtection="1">
      <alignment horizontal="center"/>
      <protection hidden="1"/>
    </xf>
    <xf numFmtId="174" fontId="9" fillId="34" borderId="13" xfId="0" applyNumberFormat="1" applyFont="1" applyFill="1" applyBorder="1" applyAlignment="1">
      <alignment/>
    </xf>
    <xf numFmtId="49" fontId="11" fillId="33" borderId="11" xfId="52" applyNumberFormat="1" applyFont="1" applyFill="1" applyBorder="1" applyAlignment="1" applyProtection="1">
      <alignment horizontal="center"/>
      <protection hidden="1"/>
    </xf>
    <xf numFmtId="2" fontId="11" fillId="33" borderId="11" xfId="60" applyNumberFormat="1" applyFont="1" applyFill="1" applyBorder="1" applyAlignment="1" applyProtection="1">
      <alignment horizontal="right"/>
      <protection hidden="1"/>
    </xf>
    <xf numFmtId="49" fontId="12" fillId="33" borderId="11" xfId="52" applyNumberFormat="1" applyFont="1" applyFill="1" applyBorder="1" applyAlignment="1" applyProtection="1">
      <alignment horizontal="center"/>
      <protection hidden="1"/>
    </xf>
    <xf numFmtId="174" fontId="12" fillId="33" borderId="11" xfId="60" applyNumberFormat="1" applyFont="1" applyFill="1" applyBorder="1" applyAlignment="1" applyProtection="1">
      <alignment horizontal="right"/>
      <protection hidden="1"/>
    </xf>
    <xf numFmtId="174" fontId="5" fillId="33" borderId="11" xfId="60" applyNumberFormat="1" applyFont="1" applyFill="1" applyBorder="1" applyAlignment="1" applyProtection="1">
      <alignment horizontal="right"/>
      <protection hidden="1"/>
    </xf>
    <xf numFmtId="174" fontId="2" fillId="33" borderId="11" xfId="52" applyNumberFormat="1" applyFont="1" applyFill="1" applyBorder="1" applyAlignment="1">
      <alignment horizontal="right"/>
      <protection/>
    </xf>
    <xf numFmtId="2" fontId="5" fillId="33" borderId="11" xfId="60" applyNumberFormat="1" applyFont="1" applyFill="1" applyBorder="1" applyAlignment="1" applyProtection="1">
      <alignment horizontal="right"/>
      <protection hidden="1"/>
    </xf>
    <xf numFmtId="174" fontId="2" fillId="33" borderId="11" xfId="60" applyNumberFormat="1" applyFont="1" applyFill="1" applyBorder="1" applyAlignment="1" applyProtection="1">
      <alignment horizontal="right"/>
      <protection hidden="1"/>
    </xf>
    <xf numFmtId="49" fontId="5" fillId="35" borderId="11" xfId="52" applyNumberFormat="1" applyFont="1" applyFill="1" applyBorder="1" applyAlignment="1" applyProtection="1">
      <alignment horizontal="center"/>
      <protection hidden="1"/>
    </xf>
    <xf numFmtId="174" fontId="15" fillId="35" borderId="11" xfId="0" applyNumberFormat="1" applyFont="1" applyFill="1" applyBorder="1" applyAlignment="1">
      <alignment/>
    </xf>
    <xf numFmtId="174" fontId="9" fillId="33" borderId="11" xfId="0" applyNumberFormat="1" applyFont="1" applyFill="1" applyBorder="1" applyAlignment="1">
      <alignment/>
    </xf>
    <xf numFmtId="2" fontId="2" fillId="33" borderId="11" xfId="52" applyNumberFormat="1" applyFont="1" applyFill="1" applyBorder="1" applyAlignment="1" applyProtection="1">
      <alignment horizontal="center"/>
      <protection hidden="1"/>
    </xf>
    <xf numFmtId="2" fontId="5" fillId="33" borderId="11" xfId="52" applyNumberFormat="1" applyFont="1" applyFill="1" applyBorder="1" applyAlignment="1" applyProtection="1">
      <alignment horizontal="center"/>
      <protection hidden="1"/>
    </xf>
    <xf numFmtId="174" fontId="5" fillId="33" borderId="11" xfId="52" applyNumberFormat="1" applyFont="1" applyFill="1" applyBorder="1" applyAlignment="1">
      <alignment horizontal="right"/>
      <protection/>
    </xf>
    <xf numFmtId="2" fontId="9" fillId="33" borderId="11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0" borderId="0" xfId="0" applyAlignment="1">
      <alignment/>
    </xf>
    <xf numFmtId="49" fontId="15" fillId="34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vertical="top" wrapText="1"/>
    </xf>
    <xf numFmtId="49" fontId="5" fillId="33" borderId="16" xfId="52" applyNumberFormat="1" applyFont="1" applyFill="1" applyBorder="1" applyAlignment="1" applyProtection="1">
      <alignment horizontal="center" vertical="center"/>
      <protection hidden="1"/>
    </xf>
    <xf numFmtId="174" fontId="5" fillId="33" borderId="13" xfId="60" applyNumberFormat="1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>
      <alignment horizontal="justify" vertical="top" wrapText="1"/>
    </xf>
    <xf numFmtId="174" fontId="2" fillId="33" borderId="13" xfId="60" applyNumberFormat="1" applyFont="1" applyFill="1" applyBorder="1" applyAlignment="1" applyProtection="1">
      <alignment horizontal="right" vertical="center"/>
      <protection hidden="1"/>
    </xf>
    <xf numFmtId="49" fontId="2" fillId="33" borderId="16" xfId="52" applyNumberFormat="1" applyFont="1" applyFill="1" applyBorder="1" applyAlignment="1" applyProtection="1">
      <alignment horizontal="center"/>
      <protection hidden="1"/>
    </xf>
    <xf numFmtId="0" fontId="7" fillId="34" borderId="13" xfId="0" applyFont="1" applyFill="1" applyBorder="1" applyAlignment="1">
      <alignment horizontal="left" vertical="top" wrapText="1"/>
    </xf>
    <xf numFmtId="174" fontId="9" fillId="34" borderId="13" xfId="0" applyNumberFormat="1" applyFont="1" applyFill="1" applyBorder="1" applyAlignment="1">
      <alignment/>
    </xf>
    <xf numFmtId="49" fontId="9" fillId="34" borderId="13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justify" vertical="top" wrapText="1"/>
    </xf>
    <xf numFmtId="174" fontId="5" fillId="33" borderId="13" xfId="60" applyNumberFormat="1" applyFont="1" applyFill="1" applyBorder="1" applyAlignment="1" applyProtection="1">
      <alignment horizontal="right"/>
      <protection hidden="1"/>
    </xf>
    <xf numFmtId="174" fontId="3" fillId="33" borderId="0" xfId="52" applyNumberFormat="1" applyFont="1" applyFill="1">
      <alignment/>
      <protection/>
    </xf>
    <xf numFmtId="174" fontId="2" fillId="33" borderId="13" xfId="60" applyNumberFormat="1" applyFont="1" applyFill="1" applyBorder="1" applyAlignment="1" applyProtection="1">
      <alignment horizontal="right"/>
      <protection hidden="1"/>
    </xf>
    <xf numFmtId="0" fontId="8" fillId="33" borderId="13" xfId="0" applyFont="1" applyFill="1" applyBorder="1" applyAlignment="1">
      <alignment horizontal="justify" vertical="top" wrapText="1"/>
    </xf>
    <xf numFmtId="49" fontId="5" fillId="33" borderId="16" xfId="52" applyNumberFormat="1" applyFont="1" applyFill="1" applyBorder="1" applyAlignment="1" applyProtection="1">
      <alignment horizontal="center"/>
      <protection hidden="1"/>
    </xf>
    <xf numFmtId="2" fontId="2" fillId="33" borderId="13" xfId="60" applyNumberFormat="1" applyFont="1" applyFill="1" applyBorder="1" applyAlignment="1" applyProtection="1">
      <alignment/>
      <protection hidden="1"/>
    </xf>
    <xf numFmtId="2" fontId="3" fillId="33" borderId="0" xfId="52" applyNumberFormat="1" applyFont="1" applyFill="1">
      <alignment/>
      <protection/>
    </xf>
    <xf numFmtId="49" fontId="9" fillId="34" borderId="17" xfId="0" applyNumberFormat="1" applyFont="1" applyFill="1" applyBorder="1" applyAlignment="1">
      <alignment horizontal="right"/>
    </xf>
    <xf numFmtId="49" fontId="2" fillId="33" borderId="15" xfId="52" applyNumberFormat="1" applyFont="1" applyFill="1" applyBorder="1" applyAlignment="1" applyProtection="1">
      <alignment horizontal="center"/>
      <protection hidden="1"/>
    </xf>
    <xf numFmtId="174" fontId="9" fillId="34" borderId="17" xfId="0" applyNumberFormat="1" applyFont="1" applyFill="1" applyBorder="1" applyAlignment="1">
      <alignment/>
    </xf>
    <xf numFmtId="49" fontId="15" fillId="34" borderId="18" xfId="0" applyNumberFormat="1" applyFont="1" applyFill="1" applyBorder="1" applyAlignment="1">
      <alignment horizontal="right"/>
    </xf>
    <xf numFmtId="49" fontId="5" fillId="33" borderId="12" xfId="52" applyNumberFormat="1" applyFont="1" applyFill="1" applyBorder="1" applyAlignment="1" applyProtection="1">
      <alignment horizontal="center"/>
      <protection hidden="1"/>
    </xf>
    <xf numFmtId="2" fontId="5" fillId="35" borderId="19" xfId="52" applyNumberFormat="1" applyFont="1" applyFill="1" applyBorder="1" applyAlignment="1">
      <alignment/>
      <protection/>
    </xf>
    <xf numFmtId="0" fontId="8" fillId="34" borderId="13" xfId="0" applyFont="1" applyFill="1" applyBorder="1" applyAlignment="1">
      <alignment horizontal="left" vertical="top" wrapText="1"/>
    </xf>
    <xf numFmtId="174" fontId="15" fillId="34" borderId="13" xfId="0" applyNumberFormat="1" applyFont="1" applyFill="1" applyBorder="1" applyAlignment="1">
      <alignment/>
    </xf>
    <xf numFmtId="2" fontId="2" fillId="35" borderId="13" xfId="52" applyNumberFormat="1" applyFont="1" applyFill="1" applyBorder="1" applyAlignment="1">
      <alignment/>
      <protection/>
    </xf>
    <xf numFmtId="0" fontId="2" fillId="0" borderId="0" xfId="0" applyFont="1" applyBorder="1" applyAlignment="1">
      <alignment horizontal="center" wrapText="1"/>
    </xf>
    <xf numFmtId="0" fontId="2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6" xfId="52" applyNumberFormat="1" applyFont="1" applyFill="1" applyBorder="1" applyAlignment="1" applyProtection="1">
      <alignment horizontal="center" wrapText="1"/>
      <protection hidden="1"/>
    </xf>
    <xf numFmtId="0" fontId="2" fillId="33" borderId="13" xfId="52" applyNumberFormat="1" applyFont="1" applyFill="1" applyBorder="1" applyAlignment="1" applyProtection="1">
      <alignment horizont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Прил 3 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6">
      <selection activeCell="D6" sqref="D6"/>
    </sheetView>
  </sheetViews>
  <sheetFormatPr defaultColWidth="9.00390625" defaultRowHeight="12.75"/>
  <cols>
    <col min="1" max="1" width="77.375" style="1" customWidth="1"/>
    <col min="2" max="2" width="15.75390625" style="1" customWidth="1"/>
    <col min="3" max="3" width="9.125" style="47" customWidth="1"/>
    <col min="4" max="4" width="17.75390625" style="2" customWidth="1"/>
    <col min="5" max="5" width="20.625" style="3" customWidth="1"/>
    <col min="6" max="6" width="9.625" style="3" bestFit="1" customWidth="1"/>
    <col min="7" max="16384" width="9.125" style="3" customWidth="1"/>
  </cols>
  <sheetData>
    <row r="1" spans="2:4" s="50" customFormat="1" ht="15.75">
      <c r="B1" s="51"/>
      <c r="D1" s="49" t="s">
        <v>93</v>
      </c>
    </row>
    <row r="2" spans="2:4" s="50" customFormat="1" ht="15.75">
      <c r="B2" s="51"/>
      <c r="D2" s="49" t="s">
        <v>74</v>
      </c>
    </row>
    <row r="3" spans="2:4" s="50" customFormat="1" ht="15.75">
      <c r="B3" s="51"/>
      <c r="D3" s="49" t="s">
        <v>75</v>
      </c>
    </row>
    <row r="4" spans="2:4" s="50" customFormat="1" ht="15.75">
      <c r="B4" s="51"/>
      <c r="D4" s="49" t="s">
        <v>76</v>
      </c>
    </row>
    <row r="5" spans="2:4" s="50" customFormat="1" ht="12" customHeight="1">
      <c r="B5" s="51"/>
      <c r="D5" s="49" t="s">
        <v>118</v>
      </c>
    </row>
    <row r="6" ht="5.25" customHeight="1"/>
    <row r="7" spans="3:4" s="4" customFormat="1" ht="15.75">
      <c r="C7" s="43"/>
      <c r="D7" s="5" t="s">
        <v>46</v>
      </c>
    </row>
    <row r="8" spans="3:4" s="6" customFormat="1" ht="15.75">
      <c r="C8" s="44"/>
      <c r="D8" s="7" t="s">
        <v>0</v>
      </c>
    </row>
    <row r="9" spans="3:4" s="6" customFormat="1" ht="15.75">
      <c r="C9" s="44"/>
      <c r="D9" s="7" t="s">
        <v>1</v>
      </c>
    </row>
    <row r="10" spans="3:4" s="6" customFormat="1" ht="15.75">
      <c r="C10" s="44"/>
      <c r="D10" s="7" t="s">
        <v>2</v>
      </c>
    </row>
    <row r="11" spans="3:4" s="6" customFormat="1" ht="17.25" customHeight="1">
      <c r="C11" s="44"/>
      <c r="D11" s="7" t="s">
        <v>77</v>
      </c>
    </row>
    <row r="12" spans="1:4" s="8" customFormat="1" ht="37.5" customHeight="1">
      <c r="A12" s="99" t="s">
        <v>108</v>
      </c>
      <c r="B12" s="99"/>
      <c r="C12" s="99"/>
      <c r="D12" s="99"/>
    </row>
    <row r="13" spans="1:4" ht="20.25" customHeight="1">
      <c r="A13" s="9"/>
      <c r="B13" s="9"/>
      <c r="C13" s="45"/>
      <c r="D13" s="10" t="s">
        <v>3</v>
      </c>
    </row>
    <row r="14" spans="1:4" ht="23.25" customHeight="1">
      <c r="A14" s="100" t="s">
        <v>4</v>
      </c>
      <c r="B14" s="100" t="s">
        <v>5</v>
      </c>
      <c r="C14" s="101" t="s">
        <v>6</v>
      </c>
      <c r="D14" s="102" t="s">
        <v>7</v>
      </c>
    </row>
    <row r="15" spans="1:4" ht="5.25" customHeight="1" hidden="1">
      <c r="A15" s="100"/>
      <c r="B15" s="100"/>
      <c r="C15" s="101"/>
      <c r="D15" s="102"/>
    </row>
    <row r="16" spans="1:6" ht="20.25" customHeight="1">
      <c r="A16" s="11" t="s">
        <v>8</v>
      </c>
      <c r="B16" s="11"/>
      <c r="C16" s="52"/>
      <c r="D16" s="12">
        <f>D17+D64+D53+D61</f>
        <v>64751.90000000001</v>
      </c>
      <c r="E16" s="13"/>
      <c r="F16" s="13"/>
    </row>
    <row r="17" spans="1:5" ht="19.5" customHeight="1">
      <c r="A17" s="11" t="s">
        <v>9</v>
      </c>
      <c r="B17" s="11"/>
      <c r="C17" s="52"/>
      <c r="D17" s="12">
        <f>D18+D24+D45+D47+D49+D25+D21</f>
        <v>28466.100000000002</v>
      </c>
      <c r="E17" s="13"/>
    </row>
    <row r="18" spans="1:5" s="16" customFormat="1" ht="36.75" customHeight="1">
      <c r="A18" s="14" t="s">
        <v>10</v>
      </c>
      <c r="B18" s="39" t="s">
        <v>47</v>
      </c>
      <c r="C18" s="27"/>
      <c r="D18" s="15">
        <f>D19</f>
        <v>7026.1</v>
      </c>
      <c r="E18" s="89"/>
    </row>
    <row r="19" spans="1:4" s="16" customFormat="1" ht="48.75" customHeight="1">
      <c r="A19" s="17" t="s">
        <v>11</v>
      </c>
      <c r="B19" s="39" t="s">
        <v>47</v>
      </c>
      <c r="C19" s="26"/>
      <c r="D19" s="18">
        <f>D20</f>
        <v>7026.1</v>
      </c>
    </row>
    <row r="20" spans="1:4" s="19" customFormat="1" ht="15.75" customHeight="1">
      <c r="A20" s="17" t="s">
        <v>12</v>
      </c>
      <c r="B20" s="39" t="s">
        <v>47</v>
      </c>
      <c r="C20" s="26" t="s">
        <v>13</v>
      </c>
      <c r="D20" s="18">
        <v>7026.1</v>
      </c>
    </row>
    <row r="21" spans="1:4" s="16" customFormat="1" ht="78.75" hidden="1">
      <c r="A21" s="14" t="s">
        <v>78</v>
      </c>
      <c r="B21" s="39" t="s">
        <v>79</v>
      </c>
      <c r="C21" s="26"/>
      <c r="D21" s="18">
        <f>D22</f>
        <v>0</v>
      </c>
    </row>
    <row r="22" spans="1:4" s="16" customFormat="1" ht="48.75" customHeight="1" hidden="1">
      <c r="A22" s="17" t="s">
        <v>80</v>
      </c>
      <c r="B22" s="39" t="s">
        <v>79</v>
      </c>
      <c r="C22" s="26"/>
      <c r="D22" s="18">
        <f>D23</f>
        <v>0</v>
      </c>
    </row>
    <row r="23" spans="1:4" s="16" customFormat="1" ht="22.5" customHeight="1" hidden="1">
      <c r="A23" s="17" t="s">
        <v>12</v>
      </c>
      <c r="B23" s="39" t="s">
        <v>79</v>
      </c>
      <c r="C23" s="26" t="s">
        <v>13</v>
      </c>
      <c r="D23" s="18"/>
    </row>
    <row r="24" spans="1:5" s="16" customFormat="1" ht="31.5">
      <c r="A24" s="14" t="s">
        <v>14</v>
      </c>
      <c r="B24" s="40" t="s">
        <v>92</v>
      </c>
      <c r="C24" s="27"/>
      <c r="D24" s="15">
        <f>D27+D29+D30+D33+D39+D41+D43+D31+D32</f>
        <v>11785.8</v>
      </c>
      <c r="E24" s="89"/>
    </row>
    <row r="25" spans="1:5" s="16" customFormat="1" ht="31.5">
      <c r="A25" s="14" t="s">
        <v>14</v>
      </c>
      <c r="B25" s="40" t="s">
        <v>109</v>
      </c>
      <c r="C25" s="27"/>
      <c r="D25" s="15">
        <f>D26+D34</f>
        <v>2871.7999999999997</v>
      </c>
      <c r="E25" s="89"/>
    </row>
    <row r="26" spans="1:5" s="16" customFormat="1" ht="15.75">
      <c r="A26" s="14" t="s">
        <v>15</v>
      </c>
      <c r="B26" s="39" t="s">
        <v>87</v>
      </c>
      <c r="C26" s="78"/>
      <c r="D26" s="88">
        <f>D28</f>
        <v>1830.1999999999998</v>
      </c>
      <c r="E26" s="89"/>
    </row>
    <row r="27" spans="1:5" s="16" customFormat="1" ht="45">
      <c r="A27" s="20" t="s">
        <v>16</v>
      </c>
      <c r="B27" s="39" t="s">
        <v>48</v>
      </c>
      <c r="C27" s="26" t="s">
        <v>17</v>
      </c>
      <c r="D27" s="53">
        <f>3758.1-1.1+1.4</f>
        <v>3758.4</v>
      </c>
      <c r="E27" s="89"/>
    </row>
    <row r="28" spans="1:4" s="16" customFormat="1" ht="79.5" customHeight="1">
      <c r="A28" s="79" t="s">
        <v>86</v>
      </c>
      <c r="B28" s="39" t="s">
        <v>87</v>
      </c>
      <c r="C28" s="81" t="s">
        <v>17</v>
      </c>
      <c r="D28" s="80">
        <f>1830.5+1.1-1.4</f>
        <v>1830.1999999999998</v>
      </c>
    </row>
    <row r="29" spans="1:4" s="16" customFormat="1" ht="18" customHeight="1">
      <c r="A29" s="20" t="s">
        <v>12</v>
      </c>
      <c r="B29" s="39" t="s">
        <v>48</v>
      </c>
      <c r="C29" s="26" t="s">
        <v>13</v>
      </c>
      <c r="D29" s="53">
        <v>2480</v>
      </c>
    </row>
    <row r="30" spans="1:4" s="19" customFormat="1" ht="15.75">
      <c r="A30" s="20" t="s">
        <v>18</v>
      </c>
      <c r="B30" s="90" t="s">
        <v>48</v>
      </c>
      <c r="C30" s="91" t="s">
        <v>19</v>
      </c>
      <c r="D30" s="92">
        <v>108.6</v>
      </c>
    </row>
    <row r="31" spans="1:4" s="19" customFormat="1" ht="90">
      <c r="A31" s="79" t="s">
        <v>116</v>
      </c>
      <c r="B31" s="39" t="s">
        <v>111</v>
      </c>
      <c r="C31" s="39" t="s">
        <v>115</v>
      </c>
      <c r="D31" s="80">
        <v>12.9</v>
      </c>
    </row>
    <row r="32" spans="1:4" s="19" customFormat="1" ht="90">
      <c r="A32" s="79" t="s">
        <v>110</v>
      </c>
      <c r="B32" s="39" t="s">
        <v>111</v>
      </c>
      <c r="C32" s="39" t="s">
        <v>13</v>
      </c>
      <c r="D32" s="80">
        <v>9.1</v>
      </c>
    </row>
    <row r="33" spans="1:4" s="19" customFormat="1" ht="28.5">
      <c r="A33" s="21" t="s">
        <v>20</v>
      </c>
      <c r="B33" s="93" t="s">
        <v>49</v>
      </c>
      <c r="C33" s="94"/>
      <c r="D33" s="95">
        <f>D35+D37+D38</f>
        <v>2270.5</v>
      </c>
    </row>
    <row r="34" spans="1:4" s="19" customFormat="1" ht="28.5">
      <c r="A34" s="21" t="s">
        <v>20</v>
      </c>
      <c r="B34" s="39" t="s">
        <v>87</v>
      </c>
      <c r="C34" s="87"/>
      <c r="D34" s="98">
        <f>D36</f>
        <v>1041.6</v>
      </c>
    </row>
    <row r="35" spans="1:4" s="16" customFormat="1" ht="45">
      <c r="A35" s="20" t="s">
        <v>16</v>
      </c>
      <c r="B35" s="39" t="s">
        <v>49</v>
      </c>
      <c r="C35" s="26" t="s">
        <v>17</v>
      </c>
      <c r="D35" s="53">
        <v>1380.6</v>
      </c>
    </row>
    <row r="36" spans="1:4" s="16" customFormat="1" ht="85.5" customHeight="1">
      <c r="A36" s="79" t="s">
        <v>86</v>
      </c>
      <c r="B36" s="39" t="s">
        <v>87</v>
      </c>
      <c r="C36" s="81" t="s">
        <v>17</v>
      </c>
      <c r="D36" s="53">
        <v>1041.6</v>
      </c>
    </row>
    <row r="37" spans="1:5" s="16" customFormat="1" ht="15.75">
      <c r="A37" s="20" t="s">
        <v>12</v>
      </c>
      <c r="B37" s="39" t="s">
        <v>49</v>
      </c>
      <c r="C37" s="26" t="s">
        <v>13</v>
      </c>
      <c r="D37" s="53">
        <v>856.1</v>
      </c>
      <c r="E37" s="84"/>
    </row>
    <row r="38" spans="1:4" s="19" customFormat="1" ht="15.75">
      <c r="A38" s="24" t="s">
        <v>18</v>
      </c>
      <c r="B38" s="39" t="s">
        <v>49</v>
      </c>
      <c r="C38" s="26" t="s">
        <v>19</v>
      </c>
      <c r="D38" s="53">
        <f>38+5+27-30-6.2</f>
        <v>33.8</v>
      </c>
    </row>
    <row r="39" spans="1:4" s="16" customFormat="1" ht="15.75">
      <c r="A39" s="21" t="s">
        <v>21</v>
      </c>
      <c r="B39" s="40" t="s">
        <v>50</v>
      </c>
      <c r="C39" s="27"/>
      <c r="D39" s="22">
        <f>D40</f>
        <v>2330</v>
      </c>
    </row>
    <row r="40" spans="1:4" s="30" customFormat="1" ht="30.75" customHeight="1">
      <c r="A40" s="20" t="s">
        <v>22</v>
      </c>
      <c r="B40" s="39" t="s">
        <v>50</v>
      </c>
      <c r="C40" s="26" t="s">
        <v>23</v>
      </c>
      <c r="D40" s="23">
        <f>2080+250</f>
        <v>2330</v>
      </c>
    </row>
    <row r="41" spans="1:4" s="30" customFormat="1" ht="16.5" customHeight="1">
      <c r="A41" s="21" t="s">
        <v>24</v>
      </c>
      <c r="B41" s="40" t="s">
        <v>52</v>
      </c>
      <c r="C41" s="27"/>
      <c r="D41" s="22">
        <f>D42</f>
        <v>483.3</v>
      </c>
    </row>
    <row r="42" spans="1:4" s="16" customFormat="1" ht="15">
      <c r="A42" s="20" t="s">
        <v>12</v>
      </c>
      <c r="B42" s="39" t="s">
        <v>51</v>
      </c>
      <c r="C42" s="28" t="s">
        <v>13</v>
      </c>
      <c r="D42" s="29">
        <v>483.3</v>
      </c>
    </row>
    <row r="43" spans="1:4" s="16" customFormat="1" ht="30" customHeight="1">
      <c r="A43" s="21" t="s">
        <v>25</v>
      </c>
      <c r="B43" s="40" t="s">
        <v>53</v>
      </c>
      <c r="C43" s="27"/>
      <c r="D43" s="22">
        <f>D44</f>
        <v>333</v>
      </c>
    </row>
    <row r="44" spans="1:4" s="16" customFormat="1" ht="18.75" customHeight="1">
      <c r="A44" s="24" t="s">
        <v>12</v>
      </c>
      <c r="B44" s="39" t="s">
        <v>53</v>
      </c>
      <c r="C44" s="26" t="s">
        <v>13</v>
      </c>
      <c r="D44" s="23">
        <v>333</v>
      </c>
    </row>
    <row r="45" spans="1:4" s="16" customFormat="1" ht="30" customHeight="1">
      <c r="A45" s="14" t="s">
        <v>26</v>
      </c>
      <c r="B45" s="40" t="s">
        <v>81</v>
      </c>
      <c r="C45" s="54"/>
      <c r="D45" s="55">
        <f>D46</f>
        <v>170</v>
      </c>
    </row>
    <row r="46" spans="1:4" s="16" customFormat="1" ht="17.25" customHeight="1">
      <c r="A46" s="24" t="s">
        <v>12</v>
      </c>
      <c r="B46" s="39" t="s">
        <v>81</v>
      </c>
      <c r="C46" s="56" t="s">
        <v>13</v>
      </c>
      <c r="D46" s="57">
        <v>170</v>
      </c>
    </row>
    <row r="47" spans="1:4" s="16" customFormat="1" ht="37.5" customHeight="1">
      <c r="A47" s="14" t="s">
        <v>27</v>
      </c>
      <c r="B47" s="40" t="s">
        <v>54</v>
      </c>
      <c r="C47" s="27"/>
      <c r="D47" s="58">
        <f>D48</f>
        <v>3873</v>
      </c>
    </row>
    <row r="48" spans="1:4" s="16" customFormat="1" ht="19.5" customHeight="1">
      <c r="A48" s="24" t="s">
        <v>12</v>
      </c>
      <c r="B48" s="39" t="s">
        <v>54</v>
      </c>
      <c r="C48" s="26" t="s">
        <v>13</v>
      </c>
      <c r="D48" s="59">
        <f>300+3300+100+173</f>
        <v>3873</v>
      </c>
    </row>
    <row r="49" spans="1:4" s="16" customFormat="1" ht="45.75" customHeight="1">
      <c r="A49" s="14" t="s">
        <v>28</v>
      </c>
      <c r="B49" s="40" t="s">
        <v>55</v>
      </c>
      <c r="C49" s="26"/>
      <c r="D49" s="59">
        <f>D50+D51+D52</f>
        <v>2739.4</v>
      </c>
    </row>
    <row r="50" spans="1:4" s="16" customFormat="1" ht="45">
      <c r="A50" s="24" t="s">
        <v>16</v>
      </c>
      <c r="B50" s="39" t="s">
        <v>55</v>
      </c>
      <c r="C50" s="28" t="s">
        <v>17</v>
      </c>
      <c r="D50" s="53">
        <v>263.1</v>
      </c>
    </row>
    <row r="51" spans="1:4" s="32" customFormat="1" ht="15.75">
      <c r="A51" s="24" t="s">
        <v>12</v>
      </c>
      <c r="B51" s="39" t="s">
        <v>55</v>
      </c>
      <c r="C51" s="28" t="s">
        <v>13</v>
      </c>
      <c r="D51" s="53">
        <v>2121.9</v>
      </c>
    </row>
    <row r="52" spans="1:4" s="32" customFormat="1" ht="15.75">
      <c r="A52" s="24" t="s">
        <v>18</v>
      </c>
      <c r="B52" s="39" t="s">
        <v>55</v>
      </c>
      <c r="C52" s="28" t="s">
        <v>19</v>
      </c>
      <c r="D52" s="53">
        <v>354.4</v>
      </c>
    </row>
    <row r="53" spans="1:4" s="16" customFormat="1" ht="19.5" customHeight="1">
      <c r="A53" s="25" t="s">
        <v>84</v>
      </c>
      <c r="B53" s="39"/>
      <c r="C53" s="74"/>
      <c r="D53" s="75">
        <f>D54+D59+D56</f>
        <v>12963</v>
      </c>
    </row>
    <row r="54" spans="1:4" s="16" customFormat="1" ht="50.25" customHeight="1">
      <c r="A54" s="76" t="s">
        <v>106</v>
      </c>
      <c r="B54" s="40" t="s">
        <v>85</v>
      </c>
      <c r="C54" s="40"/>
      <c r="D54" s="83">
        <f>D55</f>
        <v>5638</v>
      </c>
    </row>
    <row r="55" spans="1:4" s="16" customFormat="1" ht="49.5" customHeight="1">
      <c r="A55" s="20" t="s">
        <v>16</v>
      </c>
      <c r="B55" s="39" t="s">
        <v>85</v>
      </c>
      <c r="C55" s="78" t="s">
        <v>17</v>
      </c>
      <c r="D55" s="85">
        <f>5407.7-39.7+270</f>
        <v>5638</v>
      </c>
    </row>
    <row r="56" spans="1:4" s="19" customFormat="1" ht="21.75" customHeight="1">
      <c r="A56" s="96" t="s">
        <v>112</v>
      </c>
      <c r="B56" s="40"/>
      <c r="C56" s="40"/>
      <c r="D56" s="97">
        <f>D57+D58</f>
        <v>409.9</v>
      </c>
    </row>
    <row r="57" spans="1:4" s="16" customFormat="1" ht="19.5" customHeight="1">
      <c r="A57" s="79" t="s">
        <v>117</v>
      </c>
      <c r="B57" s="39" t="s">
        <v>113</v>
      </c>
      <c r="C57" s="39" t="s">
        <v>115</v>
      </c>
      <c r="D57" s="80">
        <v>246</v>
      </c>
    </row>
    <row r="58" spans="1:4" s="16" customFormat="1" ht="22.5" customHeight="1">
      <c r="A58" s="79" t="s">
        <v>12</v>
      </c>
      <c r="B58" s="39" t="s">
        <v>113</v>
      </c>
      <c r="C58" s="39" t="s">
        <v>114</v>
      </c>
      <c r="D58" s="80">
        <v>163.9</v>
      </c>
    </row>
    <row r="59" spans="1:4" s="16" customFormat="1" ht="84" customHeight="1">
      <c r="A59" s="76" t="s">
        <v>107</v>
      </c>
      <c r="B59" s="39" t="s">
        <v>88</v>
      </c>
      <c r="C59" s="40"/>
      <c r="D59" s="83">
        <f>D60</f>
        <v>6915.1</v>
      </c>
    </row>
    <row r="60" spans="1:4" s="16" customFormat="1" ht="21" customHeight="1">
      <c r="A60" s="24" t="s">
        <v>12</v>
      </c>
      <c r="B60" s="39" t="s">
        <v>88</v>
      </c>
      <c r="C60" s="81" t="s">
        <v>13</v>
      </c>
      <c r="D60" s="80">
        <v>6915.1</v>
      </c>
    </row>
    <row r="61" spans="1:4" s="16" customFormat="1" ht="20.25" customHeight="1">
      <c r="A61" s="25" t="s">
        <v>89</v>
      </c>
      <c r="B61" s="39"/>
      <c r="C61" s="78"/>
      <c r="D61" s="75">
        <f>D62</f>
        <v>1455</v>
      </c>
    </row>
    <row r="62" spans="1:4" s="16" customFormat="1" ht="30.75" customHeight="1">
      <c r="A62" s="82" t="s">
        <v>90</v>
      </c>
      <c r="B62" s="39" t="s">
        <v>91</v>
      </c>
      <c r="C62" s="78"/>
      <c r="D62" s="77">
        <f>D63</f>
        <v>1455</v>
      </c>
    </row>
    <row r="63" spans="1:4" s="16" customFormat="1" ht="20.25" customHeight="1">
      <c r="A63" s="82" t="s">
        <v>12</v>
      </c>
      <c r="B63" s="39" t="s">
        <v>91</v>
      </c>
      <c r="C63" s="78" t="s">
        <v>13</v>
      </c>
      <c r="D63" s="77">
        <f>845+610</f>
        <v>1455</v>
      </c>
    </row>
    <row r="64" spans="1:4" s="42" customFormat="1" ht="31.5">
      <c r="A64" s="14" t="s">
        <v>37</v>
      </c>
      <c r="B64" s="39"/>
      <c r="C64" s="27"/>
      <c r="D64" s="60">
        <f>D65+D67+D74+D77+D79+D81+D83+D85+D88+D90+D92+D94+D96+D98+D107</f>
        <v>21867.800000000003</v>
      </c>
    </row>
    <row r="65" spans="1:4" s="19" customFormat="1" ht="24" customHeight="1">
      <c r="A65" s="25" t="s">
        <v>94</v>
      </c>
      <c r="B65" s="39" t="s">
        <v>56</v>
      </c>
      <c r="C65" s="27"/>
      <c r="D65" s="60">
        <f>D66</f>
        <v>840</v>
      </c>
    </row>
    <row r="66" spans="1:4" s="19" customFormat="1" ht="45" customHeight="1">
      <c r="A66" s="24" t="s">
        <v>16</v>
      </c>
      <c r="B66" s="39" t="s">
        <v>56</v>
      </c>
      <c r="C66" s="26" t="s">
        <v>17</v>
      </c>
      <c r="D66" s="61">
        <v>840</v>
      </c>
    </row>
    <row r="67" spans="1:4" s="16" customFormat="1" ht="28.5">
      <c r="A67" s="41" t="s">
        <v>29</v>
      </c>
      <c r="B67" s="40"/>
      <c r="C67" s="62"/>
      <c r="D67" s="63">
        <f>D68+D72</f>
        <v>5646.1</v>
      </c>
    </row>
    <row r="68" spans="1:4" s="16" customFormat="1" ht="17.25" customHeight="1">
      <c r="A68" s="24" t="s">
        <v>95</v>
      </c>
      <c r="B68" s="39" t="s">
        <v>57</v>
      </c>
      <c r="C68" s="26"/>
      <c r="D68" s="64">
        <f>D69+D70+D71</f>
        <v>5638.5</v>
      </c>
    </row>
    <row r="69" spans="1:4" s="16" customFormat="1" ht="47.25" customHeight="1">
      <c r="A69" s="24" t="s">
        <v>16</v>
      </c>
      <c r="B69" s="39" t="s">
        <v>57</v>
      </c>
      <c r="C69" s="65" t="s">
        <v>17</v>
      </c>
      <c r="D69" s="53">
        <v>5625</v>
      </c>
    </row>
    <row r="70" spans="1:4" s="31" customFormat="1" ht="15.75">
      <c r="A70" s="24" t="s">
        <v>12</v>
      </c>
      <c r="B70" s="39" t="s">
        <v>57</v>
      </c>
      <c r="C70" s="65" t="s">
        <v>13</v>
      </c>
      <c r="D70" s="53">
        <f>32.3-28.8</f>
        <v>3.4999999999999964</v>
      </c>
    </row>
    <row r="71" spans="1:4" s="32" customFormat="1" ht="14.25" customHeight="1">
      <c r="A71" s="24" t="s">
        <v>18</v>
      </c>
      <c r="B71" s="39" t="s">
        <v>57</v>
      </c>
      <c r="C71" s="65" t="s">
        <v>19</v>
      </c>
      <c r="D71" s="53">
        <v>10</v>
      </c>
    </row>
    <row r="72" spans="1:4" s="32" customFormat="1" ht="15.75">
      <c r="A72" s="25" t="s">
        <v>30</v>
      </c>
      <c r="B72" s="40" t="s">
        <v>83</v>
      </c>
      <c r="C72" s="66"/>
      <c r="D72" s="67">
        <f>D73</f>
        <v>7.6</v>
      </c>
    </row>
    <row r="73" spans="1:4" s="32" customFormat="1" ht="15.75">
      <c r="A73" s="24" t="s">
        <v>12</v>
      </c>
      <c r="B73" s="39" t="s">
        <v>83</v>
      </c>
      <c r="C73" s="65" t="s">
        <v>13</v>
      </c>
      <c r="D73" s="59">
        <v>7.6</v>
      </c>
    </row>
    <row r="74" spans="1:4" s="32" customFormat="1" ht="28.5">
      <c r="A74" s="25" t="s">
        <v>96</v>
      </c>
      <c r="B74" s="40" t="s">
        <v>58</v>
      </c>
      <c r="C74" s="27"/>
      <c r="D74" s="67">
        <f>D75+D76</f>
        <v>123.89999999999999</v>
      </c>
    </row>
    <row r="75" spans="1:4" s="31" customFormat="1" ht="45.75" customHeight="1">
      <c r="A75" s="24" t="s">
        <v>16</v>
      </c>
      <c r="B75" s="39" t="s">
        <v>58</v>
      </c>
      <c r="C75" s="68" t="s">
        <v>17</v>
      </c>
      <c r="D75" s="53">
        <v>93.1</v>
      </c>
    </row>
    <row r="76" spans="1:4" s="19" customFormat="1" ht="15.75">
      <c r="A76" s="24" t="s">
        <v>12</v>
      </c>
      <c r="B76" s="39" t="s">
        <v>58</v>
      </c>
      <c r="C76" s="68" t="s">
        <v>13</v>
      </c>
      <c r="D76" s="53">
        <v>30.8</v>
      </c>
    </row>
    <row r="77" spans="1:4" s="16" customFormat="1" ht="15.75">
      <c r="A77" s="25" t="s">
        <v>31</v>
      </c>
      <c r="B77" s="40" t="s">
        <v>59</v>
      </c>
      <c r="C77" s="27"/>
      <c r="D77" s="58">
        <f>D78</f>
        <v>265.2</v>
      </c>
    </row>
    <row r="78" spans="1:4" s="19" customFormat="1" ht="17.25" customHeight="1">
      <c r="A78" s="24" t="s">
        <v>32</v>
      </c>
      <c r="B78" s="39" t="s">
        <v>59</v>
      </c>
      <c r="C78" s="26" t="s">
        <v>33</v>
      </c>
      <c r="D78" s="59">
        <v>265.2</v>
      </c>
    </row>
    <row r="79" spans="1:4" s="16" customFormat="1" ht="28.5">
      <c r="A79" s="25" t="s">
        <v>97</v>
      </c>
      <c r="B79" s="40" t="s">
        <v>60</v>
      </c>
      <c r="C79" s="27"/>
      <c r="D79" s="67">
        <f>D80</f>
        <v>1800</v>
      </c>
    </row>
    <row r="80" spans="1:4" s="16" customFormat="1" ht="15.75" customHeight="1">
      <c r="A80" s="24" t="s">
        <v>18</v>
      </c>
      <c r="B80" s="39" t="s">
        <v>60</v>
      </c>
      <c r="C80" s="26" t="s">
        <v>19</v>
      </c>
      <c r="D80" s="59">
        <v>1800</v>
      </c>
    </row>
    <row r="81" spans="1:4" s="19" customFormat="1" ht="28.5">
      <c r="A81" s="25" t="s">
        <v>62</v>
      </c>
      <c r="B81" s="40" t="s">
        <v>61</v>
      </c>
      <c r="C81" s="27"/>
      <c r="D81" s="63">
        <f>D82</f>
        <v>677.7</v>
      </c>
    </row>
    <row r="82" spans="1:4" s="19" customFormat="1" ht="18.75" customHeight="1">
      <c r="A82" s="24" t="s">
        <v>12</v>
      </c>
      <c r="B82" s="39" t="s">
        <v>61</v>
      </c>
      <c r="C82" s="28" t="s">
        <v>13</v>
      </c>
      <c r="D82" s="64">
        <v>677.7</v>
      </c>
    </row>
    <row r="83" spans="1:4" s="16" customFormat="1" ht="31.5" customHeight="1">
      <c r="A83" s="33" t="s">
        <v>98</v>
      </c>
      <c r="B83" s="40" t="s">
        <v>63</v>
      </c>
      <c r="C83" s="26"/>
      <c r="D83" s="60">
        <f>D84</f>
        <v>9</v>
      </c>
    </row>
    <row r="84" spans="1:4" s="16" customFormat="1" ht="20.25" customHeight="1">
      <c r="A84" s="24" t="s">
        <v>12</v>
      </c>
      <c r="B84" s="39" t="s">
        <v>63</v>
      </c>
      <c r="C84" s="28" t="s">
        <v>13</v>
      </c>
      <c r="D84" s="64">
        <v>9</v>
      </c>
    </row>
    <row r="85" spans="1:4" s="19" customFormat="1" ht="35.25" customHeight="1">
      <c r="A85" s="25" t="s">
        <v>34</v>
      </c>
      <c r="B85" s="40" t="s">
        <v>82</v>
      </c>
      <c r="C85" s="27"/>
      <c r="D85" s="60">
        <f>D86+D87</f>
        <v>557.6999999999999</v>
      </c>
    </row>
    <row r="86" spans="1:4" s="16" customFormat="1" ht="48" customHeight="1">
      <c r="A86" s="24" t="s">
        <v>16</v>
      </c>
      <c r="B86" s="39" t="s">
        <v>82</v>
      </c>
      <c r="C86" s="26" t="s">
        <v>17</v>
      </c>
      <c r="D86" s="53">
        <v>494.4</v>
      </c>
    </row>
    <row r="87" spans="1:4" s="34" customFormat="1" ht="17.25" customHeight="1">
      <c r="A87" s="24" t="s">
        <v>12</v>
      </c>
      <c r="B87" s="39" t="s">
        <v>82</v>
      </c>
      <c r="C87" s="26" t="s">
        <v>13</v>
      </c>
      <c r="D87" s="53">
        <v>63.3</v>
      </c>
    </row>
    <row r="88" spans="1:4" ht="31.5" customHeight="1">
      <c r="A88" s="25" t="s">
        <v>99</v>
      </c>
      <c r="B88" s="40" t="s">
        <v>64</v>
      </c>
      <c r="C88" s="46"/>
      <c r="D88" s="63">
        <f>D89</f>
        <v>76</v>
      </c>
    </row>
    <row r="89" spans="1:4" s="19" customFormat="1" ht="21.75" customHeight="1">
      <c r="A89" s="24" t="s">
        <v>12</v>
      </c>
      <c r="B89" s="39" t="s">
        <v>64</v>
      </c>
      <c r="C89" s="28" t="s">
        <v>13</v>
      </c>
      <c r="D89" s="64">
        <v>76</v>
      </c>
    </row>
    <row r="90" spans="1:4" s="16" customFormat="1" ht="28.5">
      <c r="A90" s="25" t="s">
        <v>100</v>
      </c>
      <c r="B90" s="40" t="s">
        <v>65</v>
      </c>
      <c r="C90" s="46"/>
      <c r="D90" s="63">
        <f>D91</f>
        <v>19.3</v>
      </c>
    </row>
    <row r="91" spans="1:4" s="34" customFormat="1" ht="15.75">
      <c r="A91" s="24" t="s">
        <v>12</v>
      </c>
      <c r="B91" s="39" t="s">
        <v>65</v>
      </c>
      <c r="C91" s="28">
        <v>200</v>
      </c>
      <c r="D91" s="64">
        <v>19.3</v>
      </c>
    </row>
    <row r="92" spans="1:4" ht="15.75">
      <c r="A92" s="25" t="s">
        <v>101</v>
      </c>
      <c r="B92" s="40" t="s">
        <v>66</v>
      </c>
      <c r="C92" s="46"/>
      <c r="D92" s="63">
        <f>D93</f>
        <v>4.6</v>
      </c>
    </row>
    <row r="93" spans="1:4" s="34" customFormat="1" ht="15.75">
      <c r="A93" s="24" t="s">
        <v>12</v>
      </c>
      <c r="B93" s="39" t="s">
        <v>66</v>
      </c>
      <c r="C93" s="28" t="s">
        <v>13</v>
      </c>
      <c r="D93" s="64">
        <v>4.6</v>
      </c>
    </row>
    <row r="94" spans="1:4" ht="15.75">
      <c r="A94" s="25" t="s">
        <v>38</v>
      </c>
      <c r="B94" s="40" t="s">
        <v>67</v>
      </c>
      <c r="C94" s="46"/>
      <c r="D94" s="63">
        <f>D95</f>
        <v>16.4</v>
      </c>
    </row>
    <row r="95" spans="1:4" s="34" customFormat="1" ht="15.75">
      <c r="A95" s="24" t="s">
        <v>12</v>
      </c>
      <c r="B95" s="39" t="s">
        <v>67</v>
      </c>
      <c r="C95" s="28" t="s">
        <v>13</v>
      </c>
      <c r="D95" s="64">
        <v>16.4</v>
      </c>
    </row>
    <row r="96" spans="1:4" ht="28.5">
      <c r="A96" s="25" t="s">
        <v>102</v>
      </c>
      <c r="B96" s="40" t="s">
        <v>68</v>
      </c>
      <c r="C96" s="46"/>
      <c r="D96" s="63">
        <f>D97</f>
        <v>1415.4</v>
      </c>
    </row>
    <row r="97" spans="1:4" ht="15">
      <c r="A97" s="24" t="s">
        <v>12</v>
      </c>
      <c r="B97" s="39" t="s">
        <v>68</v>
      </c>
      <c r="C97" s="28" t="s">
        <v>13</v>
      </c>
      <c r="D97" s="64">
        <v>1415.4</v>
      </c>
    </row>
    <row r="98" spans="1:4" ht="15.75">
      <c r="A98" s="25" t="s">
        <v>39</v>
      </c>
      <c r="B98" s="40"/>
      <c r="C98" s="46"/>
      <c r="D98" s="63">
        <f>D99+D101+D103+D105</f>
        <v>10351.5</v>
      </c>
    </row>
    <row r="99" spans="1:4" ht="15">
      <c r="A99" s="24" t="s">
        <v>40</v>
      </c>
      <c r="B99" s="39" t="s">
        <v>69</v>
      </c>
      <c r="C99" s="28"/>
      <c r="D99" s="64">
        <f>D100</f>
        <v>4197.3</v>
      </c>
    </row>
    <row r="100" spans="1:4" ht="15">
      <c r="A100" s="24" t="s">
        <v>12</v>
      </c>
      <c r="B100" s="39" t="s">
        <v>69</v>
      </c>
      <c r="C100" s="28" t="s">
        <v>13</v>
      </c>
      <c r="D100" s="64">
        <v>4197.3</v>
      </c>
    </row>
    <row r="101" spans="1:4" ht="15">
      <c r="A101" s="24" t="s">
        <v>103</v>
      </c>
      <c r="B101" s="39" t="s">
        <v>70</v>
      </c>
      <c r="C101" s="28"/>
      <c r="D101" s="64">
        <f>D102</f>
        <v>1995.7</v>
      </c>
    </row>
    <row r="102" spans="1:4" ht="15">
      <c r="A102" s="24" t="s">
        <v>12</v>
      </c>
      <c r="B102" s="39" t="s">
        <v>70</v>
      </c>
      <c r="C102" s="28" t="s">
        <v>13</v>
      </c>
      <c r="D102" s="64">
        <v>1995.7</v>
      </c>
    </row>
    <row r="103" spans="1:4" ht="15">
      <c r="A103" s="24" t="s">
        <v>104</v>
      </c>
      <c r="B103" s="39" t="s">
        <v>71</v>
      </c>
      <c r="C103" s="28"/>
      <c r="D103" s="64">
        <f>D104</f>
        <v>401.8</v>
      </c>
    </row>
    <row r="104" spans="1:4" ht="21" customHeight="1">
      <c r="A104" s="24" t="s">
        <v>12</v>
      </c>
      <c r="B104" s="39" t="s">
        <v>71</v>
      </c>
      <c r="C104" s="28" t="s">
        <v>13</v>
      </c>
      <c r="D104" s="64">
        <v>401.8</v>
      </c>
    </row>
    <row r="105" spans="1:4" s="19" customFormat="1" ht="15.75" customHeight="1">
      <c r="A105" s="24" t="s">
        <v>41</v>
      </c>
      <c r="B105" s="39" t="s">
        <v>72</v>
      </c>
      <c r="C105" s="28"/>
      <c r="D105" s="64">
        <f>D106</f>
        <v>3756.7</v>
      </c>
    </row>
    <row r="106" spans="1:4" s="16" customFormat="1" ht="15">
      <c r="A106" s="72" t="s">
        <v>12</v>
      </c>
      <c r="B106" s="39" t="s">
        <v>72</v>
      </c>
      <c r="C106" s="28" t="s">
        <v>13</v>
      </c>
      <c r="D106" s="64">
        <v>3756.7</v>
      </c>
    </row>
    <row r="107" spans="1:9" s="36" customFormat="1" ht="19.5" customHeight="1">
      <c r="A107" s="86" t="s">
        <v>35</v>
      </c>
      <c r="B107" s="71" t="s">
        <v>73</v>
      </c>
      <c r="C107" s="27"/>
      <c r="D107" s="60">
        <f>D108</f>
        <v>65</v>
      </c>
      <c r="F107" s="37"/>
      <c r="I107" s="38"/>
    </row>
    <row r="108" spans="1:9" s="36" customFormat="1" ht="15">
      <c r="A108" s="73" t="s">
        <v>105</v>
      </c>
      <c r="B108" s="39" t="s">
        <v>73</v>
      </c>
      <c r="C108" s="28" t="s">
        <v>36</v>
      </c>
      <c r="D108" s="64">
        <v>65</v>
      </c>
      <c r="F108" s="37"/>
      <c r="I108" s="38"/>
    </row>
    <row r="109" spans="1:4" ht="20.25" customHeight="1">
      <c r="A109" s="35" t="s">
        <v>42</v>
      </c>
      <c r="B109" s="36"/>
      <c r="C109" s="48"/>
      <c r="D109" s="69"/>
    </row>
    <row r="110" spans="1:4" ht="15.75">
      <c r="A110" s="35" t="s">
        <v>43</v>
      </c>
      <c r="B110" s="36"/>
      <c r="C110" s="48"/>
      <c r="D110" s="69"/>
    </row>
    <row r="111" spans="1:4" ht="15.75">
      <c r="A111" s="35" t="s">
        <v>44</v>
      </c>
      <c r="B111" s="36"/>
      <c r="C111" s="48"/>
      <c r="D111" s="70" t="s">
        <v>45</v>
      </c>
    </row>
  </sheetData>
  <sheetProtection/>
  <mergeCells count="5">
    <mergeCell ref="A12:D12"/>
    <mergeCell ref="A14:A15"/>
    <mergeCell ref="B14:B15"/>
    <mergeCell ref="C14:C15"/>
    <mergeCell ref="D14:D15"/>
  </mergeCells>
  <printOptions/>
  <pageMargins left="0.7086614173228347" right="0.7086614173228347" top="0.1968503937007874" bottom="0.07874015748031496" header="0.31496062992125984" footer="0.31496062992125984"/>
  <pageSetup horizontalDpi="600" verticalDpi="600" orientation="portrait" paperSize="9" scale="74" r:id="rId1"/>
  <rowBreaks count="1" manualBreakCount="1">
    <brk id="43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НачФин</dc:creator>
  <cp:keywords/>
  <dc:description/>
  <cp:lastModifiedBy>Катерина</cp:lastModifiedBy>
  <cp:lastPrinted>2017-12-26T06:27:52Z</cp:lastPrinted>
  <dcterms:created xsi:type="dcterms:W3CDTF">2016-01-12T18:28:12Z</dcterms:created>
  <dcterms:modified xsi:type="dcterms:W3CDTF">2017-12-26T06:28:42Z</dcterms:modified>
  <cp:category/>
  <cp:version/>
  <cp:contentType/>
  <cp:contentStatus/>
</cp:coreProperties>
</file>