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'Лист1'!$A$1:$J$190</definedName>
  </definedNames>
  <calcPr fullCalcOnLoad="1"/>
</workbook>
</file>

<file path=xl/sharedStrings.xml><?xml version="1.0" encoding="utf-8"?>
<sst xmlns="http://schemas.openxmlformats.org/spreadsheetml/2006/main" count="757" uniqueCount="222">
  <si>
    <t xml:space="preserve">сельского поселения </t>
  </si>
  <si>
    <t xml:space="preserve">Калининского района 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</si>
  <si>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</si>
  <si>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</si>
  <si>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</si>
  <si>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</si>
  <si>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</si>
  <si>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</si>
  <si>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</si>
  <si>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</si>
  <si>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Процент исполнения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</si>
  <si>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</si>
  <si>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</si>
  <si>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</si>
  <si>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</si>
  <si>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</si>
  <si>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</si>
  <si>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</si>
  <si>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</si>
  <si>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</si>
  <si>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11</t>
  </si>
  <si>
    <t>12</t>
  </si>
  <si>
    <t>Национальная оборона</t>
  </si>
  <si>
    <t>Национальная безопасность и правоохранительная деятельность</t>
  </si>
  <si>
    <t>992</t>
  </si>
  <si>
    <t>09</t>
  </si>
  <si>
    <t>Обеспечение пожарной безопасности</t>
  </si>
  <si>
    <t>10</t>
  </si>
  <si>
    <t>Национальная экономика</t>
  </si>
  <si>
    <t>Водные ресурсы</t>
  </si>
  <si>
    <t>06</t>
  </si>
  <si>
    <t>Мероприятия в области использования, охраны водных объектов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</si>
  <si>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</si>
  <si>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</si>
  <si>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</si>
  <si>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</si>
  <si>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</si>
  <si>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</si>
  <si>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</si>
  <si>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</si>
  <si>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07</t>
  </si>
  <si>
    <t>08</t>
  </si>
  <si>
    <t>Культура</t>
  </si>
  <si>
    <t>Социальная политика</t>
  </si>
  <si>
    <t>Приложение № 4</t>
  </si>
  <si>
    <t>к решению Совета Калининского</t>
  </si>
  <si>
    <t>13</t>
  </si>
  <si>
    <t>Резервные фонды</t>
  </si>
  <si>
    <t>Образование и организация деятельности административных комиссий</t>
  </si>
  <si>
    <t>Полномочия в области архитектуры и градостроительства</t>
  </si>
  <si>
    <t xml:space="preserve">Физическая культура и спорт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</si>
  <si>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</si>
  <si>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Мероприятия по предупреждению и ликвидации последствий чрезвычайных ситуаций и стихийных бедствий </t>
  </si>
  <si>
    <t>Доплаты к пенсиям, дополнительное пенсионное обеспечение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</si>
  <si>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</si>
  <si>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</si>
  <si>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</si>
  <si>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</si>
  <si>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</si>
  <si>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Депутаты Совета муниципального образования </t>
  </si>
  <si>
    <t>Закупка товаров, работ и услуг для государственных (муниципальных) нужд</t>
  </si>
  <si>
    <t>200</t>
  </si>
  <si>
    <t>Функционирование высших органов исполнительной власти местных администраций</t>
  </si>
  <si>
    <t>51 0 0000</t>
  </si>
  <si>
    <t>Обеспечение выполнения функций администрации Калининского сельского поселения  Калининского района</t>
  </si>
  <si>
    <t>Иные бюджетные ассигнования</t>
  </si>
  <si>
    <t>800</t>
  </si>
  <si>
    <t>Контрольно-счетная палата</t>
  </si>
  <si>
    <t>Расходы на обеспечение функций котрольно-счетной палаты</t>
  </si>
  <si>
    <t>Межбюджетные трансферты</t>
  </si>
  <si>
    <t>500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</si>
  <si>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</si>
  <si>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</si>
  <si>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</t>
  </si>
  <si>
    <t>51 4 1028</t>
  </si>
  <si>
    <t>Финансовое обеспечение непредвиденных расходов</t>
  </si>
  <si>
    <t>51 3 0000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</si>
  <si>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</si>
  <si>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</si>
  <si>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Другие мероприятия по полномочиям администрации муниципального образования</t>
  </si>
  <si>
    <t>Выполнение функций территориальных органов местного самоуправления</t>
  </si>
  <si>
    <t>Реализация материально-технической базы и освещение деятельности администрации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</si>
  <si>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</si>
  <si>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</si>
  <si>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</si>
  <si>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безопасности населения</t>
  </si>
  <si>
    <t>52 0 0000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</si>
  <si>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</si>
  <si>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</si>
  <si>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</si>
  <si>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</si>
  <si>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</si>
  <si>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</si>
  <si>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52 2 2001</t>
  </si>
  <si>
    <t>Пожарная безопасность</t>
  </si>
  <si>
    <t>Мероприятия по пожарной безопасности</t>
  </si>
  <si>
    <t>52 1 1030</t>
  </si>
  <si>
    <t xml:space="preserve">Дорожное хозяйство </t>
  </si>
  <si>
    <t>57 0 0000</t>
  </si>
  <si>
    <t>Дорожная деятельность</t>
  </si>
  <si>
    <t>57 2 0000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</si>
  <si>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</si>
  <si>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Дополнительная помощь местным бюджетам на решение социально значимых вопросов</t>
  </si>
  <si>
    <t>57 2 6005</t>
  </si>
  <si>
    <t>Мероприятия по подготовке градостроительной и землеустроительной документации</t>
  </si>
  <si>
    <t>64 0 0000</t>
  </si>
  <si>
    <t>64 2 0000</t>
  </si>
  <si>
    <t>64 2 1037</t>
  </si>
  <si>
    <t>Развитие коммунального хозяйства</t>
  </si>
  <si>
    <t>Развитие жилищно-коммунального хозяйства Калининского сельского поселения Калининского района</t>
  </si>
  <si>
    <t>Поддержка коммунального хозяйства</t>
  </si>
  <si>
    <t>57 2 1039</t>
  </si>
  <si>
    <t>57 2 1033</t>
  </si>
  <si>
    <t>57 2 1034</t>
  </si>
  <si>
    <t>Организация  и содержание мест захоронения</t>
  </si>
  <si>
    <t>57 2 1035</t>
  </si>
  <si>
    <t>57 2 1036</t>
  </si>
  <si>
    <t xml:space="preserve">Молодежь муниципального образования </t>
  </si>
  <si>
    <t>Другие мероприятия в области молодежной политики</t>
  </si>
  <si>
    <t>Поддержка молодежи муниципального образования</t>
  </si>
  <si>
    <t>Культура и кинематография</t>
  </si>
  <si>
    <t>Краевые средства на поэтапное повышение зарплаты работникам муниципальных учреждений культуры</t>
  </si>
  <si>
    <t>10 4 6012</t>
  </si>
  <si>
    <t>Совершенствование деятельности в сфере библиотечного обслуживания населения</t>
  </si>
  <si>
    <t>Культурно-массовые мероприятия</t>
  </si>
  <si>
    <t>Совершенствование деятельности домов культуры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</si>
  <si>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</si>
  <si>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</si>
  <si>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</si>
  <si>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</si>
  <si>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Сохранение, использование, популяризация и охрана объектов культурного наследия</t>
  </si>
  <si>
    <t>Другие мероприятия в области культуры и кинематографии</t>
  </si>
  <si>
    <t xml:space="preserve">Социальная поддержка граждан муниципального образования </t>
  </si>
  <si>
    <t>Другие мероприятия в области социальной поддержки граждан</t>
  </si>
  <si>
    <t>Социальная помощь</t>
  </si>
  <si>
    <t>Обеспечение малоимущих граждан</t>
  </si>
  <si>
    <t>Развитие физической культуры и спорта</t>
  </si>
  <si>
    <t>Другие мероприятия в области физической культуры и спорта</t>
  </si>
  <si>
    <t>Мероприятия по развитию физической культуры и спорта</t>
  </si>
  <si>
    <t>Начальник финансового отдела</t>
  </si>
  <si>
    <t>администрации Калининского сельского поселения Калининского района</t>
  </si>
  <si>
    <t>Е.В.Цыбуля</t>
  </si>
  <si>
    <t>Расходы бюджета по ведомственной структуре расходов бюджета Калининского  сельского поселения Калининского района за 2015  год</t>
  </si>
  <si>
    <t>План на 2015 год</t>
  </si>
  <si>
    <t>Исполнено за  2015 год</t>
  </si>
  <si>
    <t>06 1 0019</t>
  </si>
  <si>
    <t>06 1 0000</t>
  </si>
  <si>
    <t>06 0 0000</t>
  </si>
  <si>
    <t>06 4 0019</t>
  </si>
  <si>
    <t>06 4 0000</t>
  </si>
  <si>
    <t>06 2 0019</t>
  </si>
  <si>
    <t>06 2 0000</t>
  </si>
  <si>
    <t>06 3 6019</t>
  </si>
  <si>
    <t>06 5 2002</t>
  </si>
  <si>
    <t>06 3 0000</t>
  </si>
  <si>
    <t>06 5 0000</t>
  </si>
  <si>
    <t>06 6 1001</t>
  </si>
  <si>
    <t>Муниципальная программа "Устойчивое развитие Калининского сельского поселения Калининского района на 2015 год"</t>
  </si>
  <si>
    <t>06 8 1029</t>
  </si>
  <si>
    <t>06 8 0000</t>
  </si>
  <si>
    <t>Обеспечение выполнение функций  по похозяйственному учету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</si>
  <si>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</si>
  <si>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05 0 0000</t>
  </si>
  <si>
    <t>05 1 1016</t>
  </si>
  <si>
    <t>Обеспечение выполнение функций по оценке недвижимости,признание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</si>
  <si>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</si>
  <si>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</si>
  <si>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</si>
  <si>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06 7 0000</t>
  </si>
  <si>
    <t>06 7 5118</t>
  </si>
  <si>
    <t>14</t>
  </si>
  <si>
    <t>Мероприятия в области безопасности населения</t>
  </si>
  <si>
    <t>09 1 0000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</si>
  <si>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2015 год"</t>
  </si>
  <si>
    <t>09 1 1003</t>
  </si>
  <si>
    <t>Муниципальная программа "Развитие экономики Калининского сельского поселения Калининского района"</t>
  </si>
  <si>
    <t>07 3 0000</t>
  </si>
  <si>
    <t>07 3 2031</t>
  </si>
  <si>
    <t>Муниципальная программа "Капитальный ремонт и ремонт автомобильных дорог местного значения Краснодарского края"</t>
  </si>
  <si>
    <t>01 1 0000</t>
  </si>
  <si>
    <t>01 1 1032</t>
  </si>
  <si>
    <t>01 1 6005</t>
  </si>
  <si>
    <t>Краевые средства по программе Капитальный ремонт и ремонт автомобильных дорог местного значения Краснодарского края</t>
  </si>
  <si>
    <t>01 1 6027</t>
  </si>
  <si>
    <t>07 1 0000</t>
  </si>
  <si>
    <t>07 1 2003</t>
  </si>
  <si>
    <t>Жилищное хозяйство</t>
  </si>
  <si>
    <t>Развитие жилищно-коммунального хозяйства</t>
  </si>
  <si>
    <t>Развитие жилищного хозяйства</t>
  </si>
  <si>
    <t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броьбы с преступностью в Краснодарском крае в 2015 году</t>
  </si>
  <si>
    <t>08 5 0000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</si>
  <si>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</si>
  <si>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08 5 6566</t>
  </si>
  <si>
    <t>Капитальные вложения в обьекты государственной (муниципальной) собственности</t>
  </si>
  <si>
    <t>08 5 6066</t>
  </si>
  <si>
    <t>400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</si>
  <si>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</si>
  <si>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</si>
  <si>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Муниципальная программа "Проведение мероприятий для молодежи Калининского сельского поселения Калининского района"</t>
  </si>
  <si>
    <t>03 1 0000</t>
  </si>
  <si>
    <t>03 1 1019</t>
  </si>
  <si>
    <t>Муниципальная программа "Развитие культуры Калининского сельского поселения Калининского района"</t>
  </si>
  <si>
    <t>02 0 0000</t>
  </si>
  <si>
    <t>02 1 0059</t>
  </si>
  <si>
    <t>02 3 0059</t>
  </si>
  <si>
    <t>Комплектование книжных фондов МУК БС Калининского сельского поселения</t>
  </si>
  <si>
    <t>02 4 0059</t>
  </si>
  <si>
    <t>Краевые средства по комплектованию книжных фондов МУК БС Калининского сельского поселения</t>
  </si>
  <si>
    <t>02 4 5144</t>
  </si>
  <si>
    <t>02 5 0059</t>
  </si>
  <si>
    <t>02 6 1008</t>
  </si>
  <si>
    <t>02 7 0000</t>
  </si>
  <si>
    <t>02 7 1008</t>
  </si>
  <si>
    <t>6 11 0000</t>
  </si>
  <si>
    <t>6 11 1005</t>
  </si>
  <si>
    <t>300</t>
  </si>
  <si>
    <t>6 12 0000</t>
  </si>
  <si>
    <t>6 12 1037</t>
  </si>
  <si>
    <t>Муниципальная программа "Развитие физической культуры и спорта Калининского сельского поселения Калининского района"</t>
  </si>
  <si>
    <t>04 1 0000</t>
  </si>
  <si>
    <t>04 1 1007</t>
  </si>
  <si>
    <t>от   27.04.2016г №101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</si>
</sst>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_ ;[Red]\-0.00\ "/>
    <numFmt numFmtId="191" formatCode="0.000_ ;[Red]\-0.000\ "/>
    <numFmt numFmtId="192" formatCode="0.0_ ;[Red]\-0.0\ "/>
    <numFmt numFmtId="193" formatCode="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184" fontId="0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25" borderId="10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/>
    </xf>
    <xf numFmtId="0" fontId="23" fillId="26" borderId="11" xfId="0" applyFont="1" applyFill="1" applyBorder="1" applyAlignment="1">
      <alignment horizontal="right"/>
    </xf>
    <xf numFmtId="184" fontId="23" fillId="26" borderId="11" xfId="0" applyNumberFormat="1" applyFont="1" applyFill="1" applyBorder="1" applyAlignment="1">
      <alignment/>
    </xf>
    <xf numFmtId="0" fontId="21" fillId="26" borderId="11" xfId="0" applyFont="1" applyFill="1" applyBorder="1" applyAlignment="1">
      <alignment horizontal="justify" vertical="top" wrapText="1"/>
    </xf>
    <xf numFmtId="49" fontId="23" fillId="26" borderId="11" xfId="0" applyNumberFormat="1" applyFont="1" applyFill="1" applyBorder="1" applyAlignment="1">
      <alignment horizontal="right"/>
    </xf>
    <xf numFmtId="0" fontId="21" fillId="26" borderId="11" xfId="0" applyFont="1" applyFill="1" applyBorder="1" applyAlignment="1">
      <alignment horizontal="right" vertical="top" wrapText="1"/>
    </xf>
    <xf numFmtId="0" fontId="21" fillId="26" borderId="11" xfId="0" applyFont="1" applyFill="1" applyBorder="1" applyAlignment="1">
      <alignment horizontal="left" vertical="top" wrapText="1"/>
    </xf>
    <xf numFmtId="49" fontId="27" fillId="26" borderId="11" xfId="53" applyNumberFormat="1" applyFont="1" applyFill="1" applyBorder="1" applyAlignment="1" applyProtection="1">
      <alignment horizontal="center" vertical="center"/>
      <protection hidden="1"/>
    </xf>
    <xf numFmtId="184" fontId="21" fillId="26" borderId="11" xfId="0" applyNumberFormat="1" applyFont="1" applyFill="1" applyBorder="1" applyAlignment="1">
      <alignment/>
    </xf>
    <xf numFmtId="0" fontId="23" fillId="27" borderId="11" xfId="0" applyFont="1" applyFill="1" applyBorder="1" applyAlignment="1">
      <alignment/>
    </xf>
    <xf numFmtId="0" fontId="21" fillId="27" borderId="11" xfId="0" applyFont="1" applyFill="1" applyBorder="1" applyAlignment="1">
      <alignment horizontal="justify" vertical="top" wrapText="1"/>
    </xf>
    <xf numFmtId="49" fontId="23" fillId="27" borderId="11" xfId="0" applyNumberFormat="1" applyFont="1" applyFill="1" applyBorder="1" applyAlignment="1">
      <alignment horizontal="right"/>
    </xf>
    <xf numFmtId="184" fontId="23" fillId="27" borderId="11" xfId="0" applyNumberFormat="1" applyFont="1" applyFill="1" applyBorder="1" applyAlignment="1">
      <alignment/>
    </xf>
    <xf numFmtId="0" fontId="25" fillId="26" borderId="11" xfId="53" applyNumberFormat="1" applyFont="1" applyFill="1" applyBorder="1" applyAlignment="1" applyProtection="1">
      <alignment horizontal="center"/>
      <protection hidden="1"/>
    </xf>
    <xf numFmtId="0" fontId="25" fillId="26" borderId="11" xfId="53" applyNumberFormat="1" applyFont="1" applyFill="1" applyBorder="1" applyAlignment="1" applyProtection="1">
      <alignment horizontal="right"/>
      <protection hidden="1"/>
    </xf>
    <xf numFmtId="0" fontId="25" fillId="26" borderId="11" xfId="0" applyFont="1" applyFill="1" applyBorder="1" applyAlignment="1">
      <alignment horizontal="justify" vertical="top" wrapText="1"/>
    </xf>
    <xf numFmtId="184" fontId="23" fillId="26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.7109375" style="10" customWidth="1"/>
    <col min="2" max="2" width="52.7109375" style="2" customWidth="1"/>
    <col min="3" max="3" width="6.28125" style="10" customWidth="1"/>
    <col min="4" max="4" width="4.8515625" style="10" customWidth="1"/>
    <col min="5" max="5" width="4.28125" style="10" customWidth="1"/>
    <col min="6" max="6" width="11.00390625" style="10" customWidth="1"/>
    <col min="7" max="7" width="4.7109375" style="10" customWidth="1"/>
    <col min="8" max="8" width="11.140625" style="10" customWidth="1"/>
    <col min="9" max="9" width="12.00390625" style="10" customWidth="1"/>
    <col min="10" max="10" width="9.8515625" style="10" customWidth="1"/>
    <col min="11" max="11" width="11.28125" style="2" customWidth="1"/>
    <col min="12" max="16384" width="9.140625" style="2" customWidth="1"/>
  </cols>
  <sheetData>
    <row r="1" spans="1:10" s="1" customFormat="1" ht="15">
      <c r="A1" s="10"/>
      <c r="C1" s="10"/>
      <c r="D1" s="10"/>
      <c r="E1" s="10"/>
      <c r="F1" s="13" t="s">
        <v>44</v>
      </c>
      <c r="G1" s="10"/>
      <c r="H1" s="10"/>
      <c r="I1" s="10"/>
      <c r="J1" s="10"/>
    </row>
    <row r="2" spans="1:10" s="1" customFormat="1" ht="15">
      <c r="A2" s="10"/>
      <c r="C2" s="10"/>
      <c r="D2" s="10"/>
      <c r="E2" s="10"/>
      <c r="F2" s="14" t="s">
        <v>45</v>
      </c>
      <c r="G2" s="10"/>
      <c r="H2" s="10"/>
      <c r="I2" s="10"/>
      <c r="J2" s="10"/>
    </row>
    <row r="3" spans="1:10" s="1" customFormat="1" ht="15">
      <c r="A3" s="10"/>
      <c r="C3" s="10"/>
      <c r="D3" s="10"/>
      <c r="E3" s="10"/>
      <c r="F3" s="14" t="s">
        <v>0</v>
      </c>
      <c r="G3" s="10"/>
      <c r="H3" s="10"/>
      <c r="I3" s="10"/>
      <c r="J3" s="10"/>
    </row>
    <row r="4" spans="1:10" s="1" customFormat="1" ht="15">
      <c r="A4" s="10"/>
      <c r="C4" s="10"/>
      <c r="D4" s="10"/>
      <c r="E4" s="10"/>
      <c r="F4" s="14" t="s">
        <v>1</v>
      </c>
      <c r="G4" s="10"/>
      <c r="H4" s="10"/>
      <c r="I4" s="10"/>
      <c r="J4" s="10"/>
    </row>
    <row r="5" spans="1:10" s="1" customFormat="1" ht="15" customHeight="1">
      <c r="A5" s="10"/>
      <c r="C5" s="10"/>
      <c r="D5" s="10"/>
      <c r="E5" s="10"/>
      <c r="F5" s="13" t="s">
        <v>221</v>
      </c>
      <c r="G5" s="10"/>
      <c r="H5" s="10"/>
      <c r="I5" s="10"/>
      <c r="J5" s="10"/>
    </row>
    <row r="6" spans="2:10" ht="40.5" customHeight="1">
      <c r="B6" s="39" t="s">
        <v>142</v>
      </c>
      <c r="C6" s="39"/>
      <c r="D6" s="39"/>
      <c r="E6" s="39"/>
      <c r="F6" s="39"/>
      <c r="G6" s="39"/>
      <c r="H6" s="39"/>
      <c r="I6" s="39"/>
      <c r="J6" s="39"/>
    </row>
    <row r="7" spans="3:10" ht="12.75" customHeight="1">
      <c r="C7" s="15"/>
      <c r="D7" s="15"/>
      <c r="F7" s="15"/>
      <c r="G7" s="15"/>
      <c r="J7" s="15" t="s">
        <v>2</v>
      </c>
    </row>
    <row r="8" ht="0.75" customHeight="1"/>
    <row r="9" spans="1:10" ht="47.25" customHeight="1">
      <c r="A9" s="18" t="s">
        <v>3</v>
      </c>
      <c r="B9" s="18" t="s">
        <v>4</v>
      </c>
      <c r="C9" s="18" t="s">
        <v>5</v>
      </c>
      <c r="D9" s="20" t="s">
        <v>6</v>
      </c>
      <c r="E9" s="18" t="s">
        <v>7</v>
      </c>
      <c r="F9" s="18" t="s">
        <v>8</v>
      </c>
      <c r="G9" s="18" t="s">
        <v>9</v>
      </c>
      <c r="H9" s="18" t="s">
        <v>143</v>
      </c>
      <c r="I9" s="11" t="s">
        <v>144</v>
      </c>
      <c r="J9" s="17" t="s">
        <v>10</v>
      </c>
    </row>
    <row r="10" spans="1:11" ht="16.5" customHeight="1">
      <c r="A10" s="21"/>
      <c r="B10" s="21" t="s">
        <v>11</v>
      </c>
      <c r="C10" s="21"/>
      <c r="D10" s="21"/>
      <c r="E10" s="21"/>
      <c r="F10" s="22"/>
      <c r="G10" s="21"/>
      <c r="H10" s="23">
        <f>H11+H62+H69+H87+H107+H142+H173+H181+H136</f>
        <v>52621.8</v>
      </c>
      <c r="I10" s="23">
        <f>I11+I62+I69+I87+I107+I142+I173+I181+I136</f>
        <v>50878.8</v>
      </c>
      <c r="J10" s="6">
        <f aca="true" t="shared" si="0" ref="J10:J67">I10*100/H10</f>
        <v>96.68768457179344</v>
      </c>
      <c r="K10" s="3"/>
    </row>
    <row r="11" spans="1:13" s="4" customFormat="1" ht="16.5" customHeight="1">
      <c r="A11" s="21">
        <v>1</v>
      </c>
      <c r="B11" s="24" t="s">
        <v>15</v>
      </c>
      <c r="C11" s="25">
        <v>992</v>
      </c>
      <c r="D11" s="25" t="s">
        <v>13</v>
      </c>
      <c r="E11" s="25" t="s">
        <v>16</v>
      </c>
      <c r="F11" s="25"/>
      <c r="G11" s="25"/>
      <c r="H11" s="23">
        <f>H12+H17+H23+H33+H42+H47</f>
        <v>10137.400000000001</v>
      </c>
      <c r="I11" s="23">
        <f>I12+I17+I23+I33+I38+I42+I47</f>
        <v>10033.400000000001</v>
      </c>
      <c r="J11" s="6">
        <f t="shared" si="0"/>
        <v>98.97409592203128</v>
      </c>
      <c r="K11" s="7"/>
      <c r="M11" s="5"/>
    </row>
    <row r="12" spans="1:10" s="4" customFormat="1" ht="31.5" customHeight="1">
      <c r="A12" s="21"/>
      <c r="B12" s="24" t="s">
        <v>17</v>
      </c>
      <c r="C12" s="25">
        <v>992</v>
      </c>
      <c r="D12" s="25" t="s">
        <v>13</v>
      </c>
      <c r="E12" s="25" t="s">
        <v>18</v>
      </c>
      <c r="F12" s="25"/>
      <c r="G12" s="25"/>
      <c r="H12" s="23">
        <f>H14</f>
        <v>793.2</v>
      </c>
      <c r="I12" s="16">
        <f>I13</f>
        <v>793.2</v>
      </c>
      <c r="J12" s="6">
        <f t="shared" si="0"/>
        <v>100</v>
      </c>
    </row>
    <row r="13" spans="1:10" s="4" customFormat="1" ht="43.5" customHeight="1">
      <c r="A13" s="21"/>
      <c r="B13" s="24" t="s">
        <v>157</v>
      </c>
      <c r="C13" s="25">
        <v>992</v>
      </c>
      <c r="D13" s="25" t="s">
        <v>13</v>
      </c>
      <c r="E13" s="25" t="s">
        <v>18</v>
      </c>
      <c r="F13" s="25" t="s">
        <v>147</v>
      </c>
      <c r="G13" s="25"/>
      <c r="H13" s="23">
        <f>H14</f>
        <v>793.2</v>
      </c>
      <c r="I13" s="6">
        <f>I14</f>
        <v>793.2</v>
      </c>
      <c r="J13" s="6">
        <f t="shared" si="0"/>
        <v>100</v>
      </c>
    </row>
    <row r="14" spans="1:12" s="4" customFormat="1" ht="18" customHeight="1">
      <c r="A14" s="21"/>
      <c r="B14" s="24" t="s">
        <v>54</v>
      </c>
      <c r="C14" s="25">
        <v>992</v>
      </c>
      <c r="D14" s="25" t="s">
        <v>13</v>
      </c>
      <c r="E14" s="25" t="s">
        <v>18</v>
      </c>
      <c r="F14" s="25" t="s">
        <v>146</v>
      </c>
      <c r="G14" s="25"/>
      <c r="H14" s="23">
        <f>H15</f>
        <v>793.2</v>
      </c>
      <c r="I14" s="6">
        <f>I15</f>
        <v>793.2</v>
      </c>
      <c r="J14" s="6">
        <f t="shared" si="0"/>
        <v>100</v>
      </c>
      <c r="K14" s="7"/>
      <c r="L14" s="7"/>
    </row>
    <row r="15" spans="1:12" s="4" customFormat="1" ht="30">
      <c r="A15" s="21"/>
      <c r="B15" s="24" t="s">
        <v>55</v>
      </c>
      <c r="C15" s="25">
        <v>992</v>
      </c>
      <c r="D15" s="25" t="s">
        <v>13</v>
      </c>
      <c r="E15" s="25" t="s">
        <v>18</v>
      </c>
      <c r="F15" s="25" t="s">
        <v>145</v>
      </c>
      <c r="G15" s="25"/>
      <c r="H15" s="23">
        <f>H16</f>
        <v>793.2</v>
      </c>
      <c r="I15" s="16">
        <f>I16</f>
        <v>793.2</v>
      </c>
      <c r="J15" s="6">
        <f t="shared" si="0"/>
        <v>100</v>
      </c>
      <c r="K15" s="7"/>
      <c r="L15" s="7"/>
    </row>
    <row r="16" spans="1:10" s="4" customFormat="1" ht="77.25" customHeight="1">
      <c r="A16" s="21"/>
      <c r="B16" s="24" t="s">
        <v>56</v>
      </c>
      <c r="C16" s="25">
        <v>992</v>
      </c>
      <c r="D16" s="25" t="s">
        <v>13</v>
      </c>
      <c r="E16" s="25" t="s">
        <v>18</v>
      </c>
      <c r="F16" s="25" t="s">
        <v>145</v>
      </c>
      <c r="G16" s="25" t="s">
        <v>57</v>
      </c>
      <c r="H16" s="23">
        <v>793.2</v>
      </c>
      <c r="I16" s="16">
        <v>793.2</v>
      </c>
      <c r="J16" s="6">
        <f t="shared" si="0"/>
        <v>100</v>
      </c>
    </row>
    <row r="17" spans="1:10" s="4" customFormat="1" ht="51.75" customHeight="1">
      <c r="A17" s="21"/>
      <c r="B17" s="24" t="s">
        <v>58</v>
      </c>
      <c r="C17" s="25" t="s">
        <v>12</v>
      </c>
      <c r="D17" s="25" t="s">
        <v>13</v>
      </c>
      <c r="E17" s="25" t="s">
        <v>14</v>
      </c>
      <c r="F17" s="25"/>
      <c r="G17" s="25"/>
      <c r="H17" s="23">
        <f aca="true" t="shared" si="1" ref="H17:I19">H18</f>
        <v>157.39999999999998</v>
      </c>
      <c r="I17" s="23">
        <f t="shared" si="1"/>
        <v>157.39999999999998</v>
      </c>
      <c r="J17" s="6">
        <f t="shared" si="0"/>
        <v>100</v>
      </c>
    </row>
    <row r="18" spans="1:10" s="4" customFormat="1" ht="47.25" customHeight="1">
      <c r="A18" s="21"/>
      <c r="B18" s="24" t="s">
        <v>157</v>
      </c>
      <c r="C18" s="25" t="s">
        <v>12</v>
      </c>
      <c r="D18" s="25" t="s">
        <v>13</v>
      </c>
      <c r="E18" s="25" t="s">
        <v>14</v>
      </c>
      <c r="F18" s="25" t="s">
        <v>147</v>
      </c>
      <c r="G18" s="24"/>
      <c r="H18" s="23">
        <f t="shared" si="1"/>
        <v>157.39999999999998</v>
      </c>
      <c r="I18" s="23">
        <f t="shared" si="1"/>
        <v>157.39999999999998</v>
      </c>
      <c r="J18" s="6">
        <f t="shared" si="0"/>
        <v>100</v>
      </c>
    </row>
    <row r="19" spans="1:10" s="4" customFormat="1" ht="15.75" customHeight="1">
      <c r="A19" s="21"/>
      <c r="B19" s="24" t="s">
        <v>59</v>
      </c>
      <c r="C19" s="25" t="s">
        <v>12</v>
      </c>
      <c r="D19" s="25" t="s">
        <v>13</v>
      </c>
      <c r="E19" s="25" t="s">
        <v>14</v>
      </c>
      <c r="F19" s="25" t="s">
        <v>149</v>
      </c>
      <c r="G19" s="24"/>
      <c r="H19" s="23">
        <f t="shared" si="1"/>
        <v>157.39999999999998</v>
      </c>
      <c r="I19" s="23">
        <f t="shared" si="1"/>
        <v>157.39999999999998</v>
      </c>
      <c r="J19" s="6">
        <f t="shared" si="0"/>
        <v>100</v>
      </c>
    </row>
    <row r="20" spans="1:10" s="4" customFormat="1" ht="36.75" customHeight="1">
      <c r="A20" s="21"/>
      <c r="B20" s="24" t="s">
        <v>55</v>
      </c>
      <c r="C20" s="25" t="s">
        <v>12</v>
      </c>
      <c r="D20" s="25" t="s">
        <v>13</v>
      </c>
      <c r="E20" s="25" t="s">
        <v>14</v>
      </c>
      <c r="F20" s="25" t="s">
        <v>148</v>
      </c>
      <c r="G20" s="24"/>
      <c r="H20" s="23">
        <f>H21+H22</f>
        <v>157.39999999999998</v>
      </c>
      <c r="I20" s="23">
        <f>I21+I22</f>
        <v>157.39999999999998</v>
      </c>
      <c r="J20" s="6">
        <f t="shared" si="0"/>
        <v>100</v>
      </c>
    </row>
    <row r="21" spans="1:12" s="4" customFormat="1" ht="78.75" customHeight="1">
      <c r="A21" s="21"/>
      <c r="B21" s="24" t="s">
        <v>56</v>
      </c>
      <c r="C21" s="25" t="s">
        <v>12</v>
      </c>
      <c r="D21" s="25" t="s">
        <v>13</v>
      </c>
      <c r="E21" s="25" t="s">
        <v>14</v>
      </c>
      <c r="F21" s="25" t="s">
        <v>148</v>
      </c>
      <c r="G21" s="25" t="s">
        <v>57</v>
      </c>
      <c r="H21" s="23">
        <f>157.2</f>
        <v>157.2</v>
      </c>
      <c r="I21" s="23">
        <v>157.2</v>
      </c>
      <c r="J21" s="6">
        <f t="shared" si="0"/>
        <v>100</v>
      </c>
      <c r="K21" s="8"/>
      <c r="L21" s="8"/>
    </row>
    <row r="22" spans="1:10" s="4" customFormat="1" ht="19.5" customHeight="1">
      <c r="A22" s="21"/>
      <c r="B22" s="24" t="s">
        <v>60</v>
      </c>
      <c r="C22" s="25" t="s">
        <v>12</v>
      </c>
      <c r="D22" s="25" t="s">
        <v>13</v>
      </c>
      <c r="E22" s="25" t="s">
        <v>14</v>
      </c>
      <c r="F22" s="25" t="s">
        <v>148</v>
      </c>
      <c r="G22" s="25" t="s">
        <v>61</v>
      </c>
      <c r="H22" s="23">
        <v>0.2</v>
      </c>
      <c r="I22" s="23">
        <v>0.2</v>
      </c>
      <c r="J22" s="6">
        <f t="shared" si="0"/>
        <v>100</v>
      </c>
    </row>
    <row r="23" spans="1:10" s="4" customFormat="1" ht="31.5" customHeight="1">
      <c r="A23" s="21"/>
      <c r="B23" s="24" t="s">
        <v>62</v>
      </c>
      <c r="C23" s="25">
        <v>992</v>
      </c>
      <c r="D23" s="25" t="s">
        <v>13</v>
      </c>
      <c r="E23" s="25" t="s">
        <v>19</v>
      </c>
      <c r="F23" s="25"/>
      <c r="G23" s="25"/>
      <c r="H23" s="23">
        <f>H24</f>
        <v>5441.700000000001</v>
      </c>
      <c r="I23" s="23">
        <f>I24</f>
        <v>5441.500000000001</v>
      </c>
      <c r="J23" s="6">
        <f>I23*100/H23</f>
        <v>99.99632467794991</v>
      </c>
    </row>
    <row r="24" spans="1:10" s="4" customFormat="1" ht="43.5" customHeight="1">
      <c r="A24" s="21"/>
      <c r="B24" s="24" t="s">
        <v>157</v>
      </c>
      <c r="C24" s="25">
        <v>992</v>
      </c>
      <c r="D24" s="25" t="s">
        <v>13</v>
      </c>
      <c r="E24" s="25" t="s">
        <v>19</v>
      </c>
      <c r="F24" s="34" t="s">
        <v>147</v>
      </c>
      <c r="G24" s="25"/>
      <c r="H24" s="23">
        <f>H25+H30</f>
        <v>5441.700000000001</v>
      </c>
      <c r="I24" s="23">
        <f>I25+I30</f>
        <v>5441.500000000001</v>
      </c>
      <c r="J24" s="6">
        <f>I24*100/H24</f>
        <v>99.99632467794991</v>
      </c>
    </row>
    <row r="25" spans="1:10" s="4" customFormat="1" ht="18.75" customHeight="1">
      <c r="A25" s="21"/>
      <c r="B25" s="24" t="s">
        <v>64</v>
      </c>
      <c r="C25" s="25">
        <v>992</v>
      </c>
      <c r="D25" s="25" t="s">
        <v>13</v>
      </c>
      <c r="E25" s="25" t="s">
        <v>19</v>
      </c>
      <c r="F25" s="34" t="s">
        <v>151</v>
      </c>
      <c r="G25" s="25"/>
      <c r="H25" s="23">
        <f>H26</f>
        <v>5434.1</v>
      </c>
      <c r="I25" s="23">
        <f>I26</f>
        <v>5433.900000000001</v>
      </c>
      <c r="J25" s="6">
        <f>I25*100/H25</f>
        <v>99.99631953773394</v>
      </c>
    </row>
    <row r="26" spans="1:10" s="4" customFormat="1" ht="30" customHeight="1">
      <c r="A26" s="21"/>
      <c r="B26" s="24" t="s">
        <v>55</v>
      </c>
      <c r="C26" s="25">
        <v>992</v>
      </c>
      <c r="D26" s="25" t="s">
        <v>13</v>
      </c>
      <c r="E26" s="25" t="s">
        <v>19</v>
      </c>
      <c r="F26" s="34" t="s">
        <v>150</v>
      </c>
      <c r="G26" s="25"/>
      <c r="H26" s="23">
        <f>H27+H28+H29</f>
        <v>5434.1</v>
      </c>
      <c r="I26" s="23">
        <f>I27+I28+I29</f>
        <v>5433.900000000001</v>
      </c>
      <c r="J26" s="6">
        <f>I26*100/H26</f>
        <v>99.99631953773394</v>
      </c>
    </row>
    <row r="27" spans="1:10" s="4" customFormat="1" ht="15.75" customHeight="1">
      <c r="A27" s="21"/>
      <c r="B27" s="24" t="s">
        <v>56</v>
      </c>
      <c r="C27" s="25">
        <v>992</v>
      </c>
      <c r="D27" s="25" t="s">
        <v>13</v>
      </c>
      <c r="E27" s="25" t="s">
        <v>19</v>
      </c>
      <c r="F27" s="34" t="s">
        <v>150</v>
      </c>
      <c r="G27" s="25" t="s">
        <v>57</v>
      </c>
      <c r="H27" s="23">
        <v>5307.3</v>
      </c>
      <c r="I27" s="23">
        <v>5307.1</v>
      </c>
      <c r="J27" s="6">
        <f t="shared" si="0"/>
        <v>99.99623160552446</v>
      </c>
    </row>
    <row r="28" spans="1:10" s="4" customFormat="1" ht="33.75" customHeight="1">
      <c r="A28" s="21"/>
      <c r="B28" s="24" t="s">
        <v>60</v>
      </c>
      <c r="C28" s="25">
        <v>992</v>
      </c>
      <c r="D28" s="25" t="s">
        <v>13</v>
      </c>
      <c r="E28" s="25" t="s">
        <v>19</v>
      </c>
      <c r="F28" s="34" t="s">
        <v>150</v>
      </c>
      <c r="G28" s="25" t="s">
        <v>61</v>
      </c>
      <c r="H28" s="23">
        <v>126.8</v>
      </c>
      <c r="I28" s="23">
        <v>126.8</v>
      </c>
      <c r="J28" s="6">
        <f t="shared" si="0"/>
        <v>100</v>
      </c>
    </row>
    <row r="29" spans="1:10" s="4" customFormat="1" ht="19.5" customHeight="1" hidden="1">
      <c r="A29" s="21"/>
      <c r="B29" s="24" t="s">
        <v>65</v>
      </c>
      <c r="C29" s="25">
        <v>992</v>
      </c>
      <c r="D29" s="25" t="s">
        <v>13</v>
      </c>
      <c r="E29" s="25" t="s">
        <v>19</v>
      </c>
      <c r="F29" s="34" t="s">
        <v>150</v>
      </c>
      <c r="G29" s="25" t="s">
        <v>66</v>
      </c>
      <c r="H29" s="23"/>
      <c r="I29" s="23"/>
      <c r="J29" s="6" t="e">
        <f t="shared" si="0"/>
        <v>#DIV/0!</v>
      </c>
    </row>
    <row r="30" spans="1:10" s="4" customFormat="1" ht="45.75" customHeight="1">
      <c r="A30" s="21"/>
      <c r="B30" s="24" t="s">
        <v>157</v>
      </c>
      <c r="C30" s="25">
        <v>992</v>
      </c>
      <c r="D30" s="25" t="s">
        <v>13</v>
      </c>
      <c r="E30" s="25" t="s">
        <v>19</v>
      </c>
      <c r="F30" s="34" t="s">
        <v>147</v>
      </c>
      <c r="G30" s="25"/>
      <c r="H30" s="23">
        <f>H32</f>
        <v>7.6</v>
      </c>
      <c r="I30" s="23">
        <f>I32</f>
        <v>7.6</v>
      </c>
      <c r="J30" s="6">
        <f t="shared" si="0"/>
        <v>100</v>
      </c>
    </row>
    <row r="31" spans="1:10" s="4" customFormat="1" ht="31.5" customHeight="1">
      <c r="A31" s="21"/>
      <c r="B31" s="24" t="s">
        <v>48</v>
      </c>
      <c r="C31" s="25">
        <v>992</v>
      </c>
      <c r="D31" s="25" t="s">
        <v>13</v>
      </c>
      <c r="E31" s="25" t="s">
        <v>19</v>
      </c>
      <c r="F31" s="34" t="s">
        <v>154</v>
      </c>
      <c r="G31" s="25"/>
      <c r="H31" s="23">
        <f>H32</f>
        <v>7.6</v>
      </c>
      <c r="I31" s="23">
        <f>I32</f>
        <v>7.6</v>
      </c>
      <c r="J31" s="6">
        <f t="shared" si="0"/>
        <v>100</v>
      </c>
    </row>
    <row r="32" spans="1:10" s="4" customFormat="1" ht="30.75" customHeight="1">
      <c r="A32" s="21"/>
      <c r="B32" s="24" t="s">
        <v>60</v>
      </c>
      <c r="C32" s="25">
        <v>992</v>
      </c>
      <c r="D32" s="25" t="s">
        <v>13</v>
      </c>
      <c r="E32" s="25" t="s">
        <v>19</v>
      </c>
      <c r="F32" s="34" t="s">
        <v>152</v>
      </c>
      <c r="G32" s="25" t="s">
        <v>61</v>
      </c>
      <c r="H32" s="23">
        <v>7.6</v>
      </c>
      <c r="I32" s="23">
        <v>7.6</v>
      </c>
      <c r="J32" s="6">
        <f t="shared" si="0"/>
        <v>100</v>
      </c>
    </row>
    <row r="33" spans="1:10" s="9" customFormat="1" ht="50.25" customHeight="1">
      <c r="A33" s="30"/>
      <c r="B33" s="31" t="s">
        <v>51</v>
      </c>
      <c r="C33" s="32">
        <v>992</v>
      </c>
      <c r="D33" s="32" t="s">
        <v>13</v>
      </c>
      <c r="E33" s="32" t="s">
        <v>30</v>
      </c>
      <c r="F33" s="32"/>
      <c r="G33" s="32"/>
      <c r="H33" s="33">
        <f aca="true" t="shared" si="2" ref="H33:I36">H34</f>
        <v>246.9</v>
      </c>
      <c r="I33" s="33">
        <f t="shared" si="2"/>
        <v>246.9</v>
      </c>
      <c r="J33" s="16">
        <f t="shared" si="0"/>
        <v>100</v>
      </c>
    </row>
    <row r="34" spans="1:10" s="9" customFormat="1" ht="47.25" customHeight="1">
      <c r="A34" s="21"/>
      <c r="B34" s="24" t="s">
        <v>157</v>
      </c>
      <c r="C34" s="25">
        <v>992</v>
      </c>
      <c r="D34" s="25" t="s">
        <v>13</v>
      </c>
      <c r="E34" s="25" t="s">
        <v>30</v>
      </c>
      <c r="F34" s="35" t="s">
        <v>147</v>
      </c>
      <c r="G34" s="25"/>
      <c r="H34" s="23">
        <f t="shared" si="2"/>
        <v>246.9</v>
      </c>
      <c r="I34" s="23">
        <f t="shared" si="2"/>
        <v>246.9</v>
      </c>
      <c r="J34" s="16">
        <f t="shared" si="0"/>
        <v>100</v>
      </c>
    </row>
    <row r="35" spans="1:10" s="9" customFormat="1" ht="18" customHeight="1">
      <c r="A35" s="21"/>
      <c r="B35" s="24" t="s">
        <v>67</v>
      </c>
      <c r="C35" s="25">
        <v>992</v>
      </c>
      <c r="D35" s="25" t="s">
        <v>13</v>
      </c>
      <c r="E35" s="25" t="s">
        <v>30</v>
      </c>
      <c r="F35" s="35" t="s">
        <v>155</v>
      </c>
      <c r="G35" s="25"/>
      <c r="H35" s="23">
        <f t="shared" si="2"/>
        <v>246.9</v>
      </c>
      <c r="I35" s="23">
        <f t="shared" si="2"/>
        <v>246.9</v>
      </c>
      <c r="J35" s="16">
        <f t="shared" si="0"/>
        <v>100</v>
      </c>
    </row>
    <row r="36" spans="1:10" s="4" customFormat="1" ht="15.75" customHeight="1">
      <c r="A36" s="21"/>
      <c r="B36" s="24" t="s">
        <v>68</v>
      </c>
      <c r="C36" s="25">
        <v>992</v>
      </c>
      <c r="D36" s="25" t="s">
        <v>13</v>
      </c>
      <c r="E36" s="25" t="s">
        <v>30</v>
      </c>
      <c r="F36" s="35" t="s">
        <v>153</v>
      </c>
      <c r="G36" s="25"/>
      <c r="H36" s="23">
        <f t="shared" si="2"/>
        <v>246.9</v>
      </c>
      <c r="I36" s="23">
        <f t="shared" si="2"/>
        <v>246.9</v>
      </c>
      <c r="J36" s="6">
        <f t="shared" si="0"/>
        <v>100</v>
      </c>
    </row>
    <row r="37" spans="1:10" s="4" customFormat="1" ht="18.75" customHeight="1">
      <c r="A37" s="21"/>
      <c r="B37" s="24" t="s">
        <v>69</v>
      </c>
      <c r="C37" s="25">
        <v>992</v>
      </c>
      <c r="D37" s="25" t="s">
        <v>13</v>
      </c>
      <c r="E37" s="25" t="s">
        <v>30</v>
      </c>
      <c r="F37" s="35" t="s">
        <v>153</v>
      </c>
      <c r="G37" s="25" t="s">
        <v>70</v>
      </c>
      <c r="H37" s="23">
        <v>246.9</v>
      </c>
      <c r="I37" s="23">
        <v>246.9</v>
      </c>
      <c r="J37" s="6">
        <f t="shared" si="0"/>
        <v>100</v>
      </c>
    </row>
    <row r="38" spans="1:10" s="4" customFormat="1" ht="18.75" customHeight="1" hidden="1">
      <c r="A38" s="21"/>
      <c r="B38" s="24" t="s">
        <v>71</v>
      </c>
      <c r="C38" s="25">
        <v>992</v>
      </c>
      <c r="D38" s="25" t="s">
        <v>13</v>
      </c>
      <c r="E38" s="25" t="s">
        <v>40</v>
      </c>
      <c r="F38" s="25"/>
      <c r="G38" s="25"/>
      <c r="H38" s="23"/>
      <c r="I38" s="23"/>
      <c r="J38" s="6" t="e">
        <f t="shared" si="0"/>
        <v>#DIV/0!</v>
      </c>
    </row>
    <row r="39" spans="1:10" s="4" customFormat="1" ht="18.75" customHeight="1" hidden="1">
      <c r="A39" s="21"/>
      <c r="B39" s="24" t="s">
        <v>72</v>
      </c>
      <c r="C39" s="25">
        <v>992</v>
      </c>
      <c r="D39" s="25" t="s">
        <v>13</v>
      </c>
      <c r="E39" s="25" t="s">
        <v>40</v>
      </c>
      <c r="F39" s="25" t="s">
        <v>63</v>
      </c>
      <c r="G39" s="25"/>
      <c r="H39" s="23"/>
      <c r="I39" s="23"/>
      <c r="J39" s="6" t="e">
        <f t="shared" si="0"/>
        <v>#DIV/0!</v>
      </c>
    </row>
    <row r="40" spans="1:10" s="4" customFormat="1" ht="19.5" customHeight="1" hidden="1">
      <c r="A40" s="21"/>
      <c r="B40" s="24" t="s">
        <v>73</v>
      </c>
      <c r="C40" s="25">
        <v>992</v>
      </c>
      <c r="D40" s="25" t="s">
        <v>13</v>
      </c>
      <c r="E40" s="25" t="s">
        <v>40</v>
      </c>
      <c r="F40" s="25" t="s">
        <v>74</v>
      </c>
      <c r="G40" s="25"/>
      <c r="H40" s="23"/>
      <c r="I40" s="23"/>
      <c r="J40" s="6" t="e">
        <f t="shared" si="0"/>
        <v>#DIV/0!</v>
      </c>
    </row>
    <row r="41" spans="1:10" s="4" customFormat="1" ht="36" customHeight="1" hidden="1">
      <c r="A41" s="21"/>
      <c r="B41" s="24" t="s">
        <v>60</v>
      </c>
      <c r="C41" s="25">
        <v>992</v>
      </c>
      <c r="D41" s="25" t="s">
        <v>13</v>
      </c>
      <c r="E41" s="25" t="s">
        <v>40</v>
      </c>
      <c r="F41" s="25" t="s">
        <v>74</v>
      </c>
      <c r="G41" s="25" t="s">
        <v>61</v>
      </c>
      <c r="H41" s="23"/>
      <c r="I41" s="23"/>
      <c r="J41" s="6" t="e">
        <f t="shared" si="0"/>
        <v>#DIV/0!</v>
      </c>
    </row>
    <row r="42" spans="1:10" s="4" customFormat="1" ht="21" customHeight="1">
      <c r="A42" s="21"/>
      <c r="B42" s="24" t="s">
        <v>47</v>
      </c>
      <c r="C42" s="25">
        <v>992</v>
      </c>
      <c r="D42" s="25" t="s">
        <v>13</v>
      </c>
      <c r="E42" s="25" t="s">
        <v>20</v>
      </c>
      <c r="F42" s="25"/>
      <c r="G42" s="25"/>
      <c r="H42" s="23">
        <f aca="true" t="shared" si="3" ref="H42:I45">H43</f>
        <v>100</v>
      </c>
      <c r="I42" s="23">
        <f t="shared" si="3"/>
        <v>0</v>
      </c>
      <c r="J42" s="6">
        <f t="shared" si="0"/>
        <v>0</v>
      </c>
    </row>
    <row r="43" spans="1:10" s="4" customFormat="1" ht="45" customHeight="1">
      <c r="A43" s="21"/>
      <c r="B43" s="24" t="s">
        <v>157</v>
      </c>
      <c r="C43" s="25">
        <v>992</v>
      </c>
      <c r="D43" s="25" t="s">
        <v>13</v>
      </c>
      <c r="E43" s="25" t="s">
        <v>20</v>
      </c>
      <c r="F43" s="25" t="s">
        <v>147</v>
      </c>
      <c r="G43" s="25"/>
      <c r="H43" s="23">
        <f t="shared" si="3"/>
        <v>100</v>
      </c>
      <c r="I43" s="23">
        <f t="shared" si="3"/>
        <v>0</v>
      </c>
      <c r="J43" s="6">
        <f t="shared" si="0"/>
        <v>0</v>
      </c>
    </row>
    <row r="44" spans="1:10" s="9" customFormat="1" ht="15.75" customHeight="1" hidden="1">
      <c r="A44" s="21"/>
      <c r="B44" s="24" t="s">
        <v>75</v>
      </c>
      <c r="C44" s="25">
        <v>992</v>
      </c>
      <c r="D44" s="25" t="s">
        <v>13</v>
      </c>
      <c r="E44" s="25" t="s">
        <v>20</v>
      </c>
      <c r="F44" s="25" t="s">
        <v>76</v>
      </c>
      <c r="G44" s="25"/>
      <c r="H44" s="23">
        <f t="shared" si="3"/>
        <v>100</v>
      </c>
      <c r="I44" s="23">
        <f t="shared" si="3"/>
        <v>0</v>
      </c>
      <c r="J44" s="16">
        <f t="shared" si="0"/>
        <v>0</v>
      </c>
    </row>
    <row r="45" spans="1:10" s="4" customFormat="1" ht="15" customHeight="1">
      <c r="A45" s="21"/>
      <c r="B45" s="24" t="s">
        <v>77</v>
      </c>
      <c r="C45" s="25">
        <v>992</v>
      </c>
      <c r="D45" s="25" t="s">
        <v>13</v>
      </c>
      <c r="E45" s="25" t="s">
        <v>20</v>
      </c>
      <c r="F45" s="25" t="s">
        <v>156</v>
      </c>
      <c r="G45" s="25"/>
      <c r="H45" s="23">
        <f t="shared" si="3"/>
        <v>100</v>
      </c>
      <c r="I45" s="23">
        <f t="shared" si="3"/>
        <v>0</v>
      </c>
      <c r="J45" s="6">
        <f t="shared" si="0"/>
        <v>0</v>
      </c>
    </row>
    <row r="46" spans="1:10" s="4" customFormat="1" ht="23.25" customHeight="1">
      <c r="A46" s="21"/>
      <c r="B46" s="24" t="s">
        <v>65</v>
      </c>
      <c r="C46" s="25">
        <v>992</v>
      </c>
      <c r="D46" s="25" t="s">
        <v>13</v>
      </c>
      <c r="E46" s="25" t="s">
        <v>20</v>
      </c>
      <c r="F46" s="25" t="s">
        <v>156</v>
      </c>
      <c r="G46" s="25" t="s">
        <v>66</v>
      </c>
      <c r="H46" s="23">
        <v>100</v>
      </c>
      <c r="I46" s="23">
        <v>0</v>
      </c>
      <c r="J46" s="6">
        <f t="shared" si="0"/>
        <v>0</v>
      </c>
    </row>
    <row r="47" spans="1:10" s="4" customFormat="1" ht="18.75" customHeight="1">
      <c r="A47" s="21"/>
      <c r="B47" s="24" t="s">
        <v>78</v>
      </c>
      <c r="C47" s="25">
        <v>992</v>
      </c>
      <c r="D47" s="25" t="s">
        <v>13</v>
      </c>
      <c r="E47" s="25" t="s">
        <v>46</v>
      </c>
      <c r="F47" s="25"/>
      <c r="G47" s="25"/>
      <c r="H47" s="23">
        <f>H48+H53+H59</f>
        <v>3398.2</v>
      </c>
      <c r="I47" s="23">
        <f>I48+I53+I59</f>
        <v>3394.4</v>
      </c>
      <c r="J47" s="6">
        <f t="shared" si="0"/>
        <v>99.88817609322584</v>
      </c>
    </row>
    <row r="48" spans="1:10" s="4" customFormat="1" ht="63" customHeight="1">
      <c r="A48" s="21"/>
      <c r="B48" s="36" t="s">
        <v>161</v>
      </c>
      <c r="C48" s="25">
        <v>992</v>
      </c>
      <c r="D48" s="25" t="s">
        <v>13</v>
      </c>
      <c r="E48" s="25" t="s">
        <v>46</v>
      </c>
      <c r="F48" s="25" t="s">
        <v>162</v>
      </c>
      <c r="G48" s="25"/>
      <c r="H48" s="23">
        <f>H49</f>
        <v>2975.1</v>
      </c>
      <c r="I48" s="23">
        <f>I49</f>
        <v>2971.3</v>
      </c>
      <c r="J48" s="6">
        <f t="shared" si="0"/>
        <v>99.8722732009008</v>
      </c>
    </row>
    <row r="49" spans="1:10" s="4" customFormat="1" ht="34.5" customHeight="1">
      <c r="A49" s="21"/>
      <c r="B49" s="24" t="s">
        <v>81</v>
      </c>
      <c r="C49" s="25">
        <v>992</v>
      </c>
      <c r="D49" s="25" t="s">
        <v>13</v>
      </c>
      <c r="E49" s="25" t="s">
        <v>46</v>
      </c>
      <c r="F49" s="25" t="s">
        <v>163</v>
      </c>
      <c r="G49" s="25"/>
      <c r="H49" s="23">
        <f>H50+H51+H52</f>
        <v>2975.1</v>
      </c>
      <c r="I49" s="23">
        <f>I50+I51+I52</f>
        <v>2971.3</v>
      </c>
      <c r="J49" s="6">
        <f t="shared" si="0"/>
        <v>99.8722732009008</v>
      </c>
    </row>
    <row r="50" spans="1:10" s="4" customFormat="1" ht="76.5" customHeight="1">
      <c r="A50" s="21"/>
      <c r="B50" s="24" t="s">
        <v>56</v>
      </c>
      <c r="C50" s="25">
        <v>992</v>
      </c>
      <c r="D50" s="25" t="s">
        <v>13</v>
      </c>
      <c r="E50" s="25" t="s">
        <v>46</v>
      </c>
      <c r="F50" s="25" t="s">
        <v>163</v>
      </c>
      <c r="G50" s="25" t="s">
        <v>57</v>
      </c>
      <c r="H50" s="23">
        <v>195.3</v>
      </c>
      <c r="I50" s="23">
        <v>195.3</v>
      </c>
      <c r="J50" s="6">
        <f t="shared" si="0"/>
        <v>100</v>
      </c>
    </row>
    <row r="51" spans="1:10" s="4" customFormat="1" ht="31.5" customHeight="1">
      <c r="A51" s="21"/>
      <c r="B51" s="24" t="s">
        <v>60</v>
      </c>
      <c r="C51" s="25">
        <v>992</v>
      </c>
      <c r="D51" s="25" t="s">
        <v>13</v>
      </c>
      <c r="E51" s="25" t="s">
        <v>46</v>
      </c>
      <c r="F51" s="25" t="s">
        <v>163</v>
      </c>
      <c r="G51" s="25" t="s">
        <v>61</v>
      </c>
      <c r="H51" s="23">
        <v>2693.6</v>
      </c>
      <c r="I51" s="23">
        <v>2689.8</v>
      </c>
      <c r="J51" s="6">
        <f t="shared" si="0"/>
        <v>99.85892485892487</v>
      </c>
    </row>
    <row r="52" spans="1:10" s="4" customFormat="1" ht="18.75" customHeight="1">
      <c r="A52" s="21"/>
      <c r="B52" s="24" t="s">
        <v>65</v>
      </c>
      <c r="C52" s="25">
        <v>992</v>
      </c>
      <c r="D52" s="25" t="s">
        <v>13</v>
      </c>
      <c r="E52" s="25" t="s">
        <v>46</v>
      </c>
      <c r="F52" s="25" t="s">
        <v>163</v>
      </c>
      <c r="G52" s="25" t="s">
        <v>66</v>
      </c>
      <c r="H52" s="23">
        <v>86.2</v>
      </c>
      <c r="I52" s="23">
        <v>86.2</v>
      </c>
      <c r="J52" s="6">
        <f t="shared" si="0"/>
        <v>100</v>
      </c>
    </row>
    <row r="53" spans="1:10" s="4" customFormat="1" ht="47.25" customHeight="1">
      <c r="A53" s="21"/>
      <c r="B53" s="24" t="s">
        <v>157</v>
      </c>
      <c r="C53" s="25">
        <v>992</v>
      </c>
      <c r="D53" s="25" t="s">
        <v>13</v>
      </c>
      <c r="E53" s="25" t="s">
        <v>46</v>
      </c>
      <c r="F53" s="25" t="s">
        <v>147</v>
      </c>
      <c r="G53" s="25"/>
      <c r="H53" s="23">
        <f>H54</f>
        <v>405.2</v>
      </c>
      <c r="I53" s="23">
        <f>I54</f>
        <v>405.2</v>
      </c>
      <c r="J53" s="6">
        <f t="shared" si="0"/>
        <v>100</v>
      </c>
    </row>
    <row r="54" spans="1:10" s="4" customFormat="1" ht="33.75" customHeight="1">
      <c r="A54" s="21"/>
      <c r="B54" s="24" t="s">
        <v>79</v>
      </c>
      <c r="C54" s="25">
        <v>992</v>
      </c>
      <c r="D54" s="25" t="s">
        <v>13</v>
      </c>
      <c r="E54" s="25" t="s">
        <v>46</v>
      </c>
      <c r="F54" s="25" t="s">
        <v>159</v>
      </c>
      <c r="G54" s="25"/>
      <c r="H54" s="23">
        <f>H55+H57</f>
        <v>405.2</v>
      </c>
      <c r="I54" s="23">
        <f>I55+I57</f>
        <v>405.2</v>
      </c>
      <c r="J54" s="6">
        <f t="shared" si="0"/>
        <v>100</v>
      </c>
    </row>
    <row r="55" spans="1:10" s="4" customFormat="1" ht="29.25" customHeight="1">
      <c r="A55" s="21"/>
      <c r="B55" s="24" t="s">
        <v>80</v>
      </c>
      <c r="C55" s="25">
        <v>992</v>
      </c>
      <c r="D55" s="25" t="s">
        <v>13</v>
      </c>
      <c r="E55" s="25" t="s">
        <v>46</v>
      </c>
      <c r="F55" s="25" t="s">
        <v>158</v>
      </c>
      <c r="G55" s="25"/>
      <c r="H55" s="23">
        <f>H56</f>
        <v>334.4</v>
      </c>
      <c r="I55" s="23">
        <f>I56</f>
        <v>334.4</v>
      </c>
      <c r="J55" s="6">
        <f t="shared" si="0"/>
        <v>100</v>
      </c>
    </row>
    <row r="56" spans="1:10" s="4" customFormat="1" ht="30" customHeight="1">
      <c r="A56" s="21"/>
      <c r="B56" s="24" t="s">
        <v>60</v>
      </c>
      <c r="C56" s="25">
        <v>992</v>
      </c>
      <c r="D56" s="25" t="s">
        <v>13</v>
      </c>
      <c r="E56" s="25" t="s">
        <v>46</v>
      </c>
      <c r="F56" s="25" t="s">
        <v>158</v>
      </c>
      <c r="G56" s="25" t="s">
        <v>61</v>
      </c>
      <c r="H56" s="23">
        <v>334.4</v>
      </c>
      <c r="I56" s="23">
        <v>334.4</v>
      </c>
      <c r="J56" s="6">
        <f t="shared" si="0"/>
        <v>100</v>
      </c>
    </row>
    <row r="57" spans="1:10" s="4" customFormat="1" ht="28.5" customHeight="1">
      <c r="A57" s="21"/>
      <c r="B57" s="24" t="s">
        <v>160</v>
      </c>
      <c r="C57" s="25">
        <v>992</v>
      </c>
      <c r="D57" s="25" t="s">
        <v>13</v>
      </c>
      <c r="E57" s="25" t="s">
        <v>46</v>
      </c>
      <c r="F57" s="25" t="s">
        <v>158</v>
      </c>
      <c r="G57" s="25"/>
      <c r="H57" s="23">
        <f>H58</f>
        <v>70.8</v>
      </c>
      <c r="I57" s="23">
        <f>I58</f>
        <v>70.8</v>
      </c>
      <c r="J57" s="6">
        <f t="shared" si="0"/>
        <v>100</v>
      </c>
    </row>
    <row r="58" spans="1:10" s="4" customFormat="1" ht="31.5" customHeight="1">
      <c r="A58" s="21"/>
      <c r="B58" s="24" t="s">
        <v>60</v>
      </c>
      <c r="C58" s="25">
        <v>992</v>
      </c>
      <c r="D58" s="25" t="s">
        <v>13</v>
      </c>
      <c r="E58" s="25" t="s">
        <v>46</v>
      </c>
      <c r="F58" s="25" t="s">
        <v>158</v>
      </c>
      <c r="G58" s="25" t="s">
        <v>61</v>
      </c>
      <c r="H58" s="23">
        <v>70.8</v>
      </c>
      <c r="I58" s="23">
        <v>70.8</v>
      </c>
      <c r="J58" s="6">
        <f t="shared" si="0"/>
        <v>100</v>
      </c>
    </row>
    <row r="59" spans="1:10" s="4" customFormat="1" ht="31.5" customHeight="1">
      <c r="A59" s="21"/>
      <c r="B59" s="24" t="s">
        <v>164</v>
      </c>
      <c r="C59" s="25">
        <v>992</v>
      </c>
      <c r="D59" s="25" t="s">
        <v>13</v>
      </c>
      <c r="E59" s="25" t="s">
        <v>46</v>
      </c>
      <c r="F59" s="25" t="s">
        <v>165</v>
      </c>
      <c r="G59" s="25"/>
      <c r="H59" s="23">
        <f>H60</f>
        <v>17.9</v>
      </c>
      <c r="I59" s="23">
        <f>I60</f>
        <v>17.9</v>
      </c>
      <c r="J59" s="6">
        <f t="shared" si="0"/>
        <v>100</v>
      </c>
    </row>
    <row r="60" spans="1:10" s="4" customFormat="1" ht="31.5" customHeight="1">
      <c r="A60" s="21"/>
      <c r="B60" s="24" t="s">
        <v>166</v>
      </c>
      <c r="C60" s="25">
        <v>992</v>
      </c>
      <c r="D60" s="25" t="s">
        <v>13</v>
      </c>
      <c r="E60" s="25" t="s">
        <v>46</v>
      </c>
      <c r="F60" s="25" t="s">
        <v>167</v>
      </c>
      <c r="G60" s="25"/>
      <c r="H60" s="23">
        <f>H61</f>
        <v>17.9</v>
      </c>
      <c r="I60" s="23">
        <f>I61</f>
        <v>17.9</v>
      </c>
      <c r="J60" s="6">
        <f t="shared" si="0"/>
        <v>100</v>
      </c>
    </row>
    <row r="61" spans="1:10" s="4" customFormat="1" ht="31.5" customHeight="1">
      <c r="A61" s="21"/>
      <c r="B61" s="24" t="s">
        <v>60</v>
      </c>
      <c r="C61" s="25">
        <v>992</v>
      </c>
      <c r="D61" s="25" t="s">
        <v>13</v>
      </c>
      <c r="E61" s="25" t="s">
        <v>46</v>
      </c>
      <c r="F61" s="25" t="s">
        <v>167</v>
      </c>
      <c r="G61" s="25" t="s">
        <v>61</v>
      </c>
      <c r="H61" s="23">
        <v>17.9</v>
      </c>
      <c r="I61" s="23">
        <v>17.9</v>
      </c>
      <c r="J61" s="6">
        <f t="shared" si="0"/>
        <v>100</v>
      </c>
    </row>
    <row r="62" spans="1:10" s="4" customFormat="1" ht="16.5" customHeight="1">
      <c r="A62" s="21">
        <v>2</v>
      </c>
      <c r="B62" s="24" t="s">
        <v>22</v>
      </c>
      <c r="C62" s="25">
        <v>992</v>
      </c>
      <c r="D62" s="25" t="s">
        <v>18</v>
      </c>
      <c r="E62" s="25" t="s">
        <v>16</v>
      </c>
      <c r="F62" s="26"/>
      <c r="G62" s="26"/>
      <c r="H62" s="23">
        <f aca="true" t="shared" si="4" ref="H62:I65">H63</f>
        <v>545.4</v>
      </c>
      <c r="I62" s="23">
        <f t="shared" si="4"/>
        <v>545.4</v>
      </c>
      <c r="J62" s="6">
        <f t="shared" si="0"/>
        <v>100</v>
      </c>
    </row>
    <row r="63" spans="1:10" s="4" customFormat="1" ht="14.25" customHeight="1">
      <c r="A63" s="21"/>
      <c r="B63" s="24" t="s">
        <v>82</v>
      </c>
      <c r="C63" s="25">
        <v>992</v>
      </c>
      <c r="D63" s="25" t="s">
        <v>18</v>
      </c>
      <c r="E63" s="25" t="s">
        <v>14</v>
      </c>
      <c r="F63" s="26"/>
      <c r="G63" s="26"/>
      <c r="H63" s="23">
        <f t="shared" si="4"/>
        <v>545.4</v>
      </c>
      <c r="I63" s="23">
        <f t="shared" si="4"/>
        <v>545.4</v>
      </c>
      <c r="J63" s="6">
        <f t="shared" si="0"/>
        <v>100</v>
      </c>
    </row>
    <row r="64" spans="1:10" s="4" customFormat="1" ht="43.5" customHeight="1">
      <c r="A64" s="21"/>
      <c r="B64" s="24" t="s">
        <v>157</v>
      </c>
      <c r="C64" s="25">
        <v>992</v>
      </c>
      <c r="D64" s="25" t="s">
        <v>18</v>
      </c>
      <c r="E64" s="25" t="s">
        <v>14</v>
      </c>
      <c r="F64" s="25" t="s">
        <v>168</v>
      </c>
      <c r="G64" s="26"/>
      <c r="H64" s="23">
        <f t="shared" si="4"/>
        <v>545.4</v>
      </c>
      <c r="I64" s="23">
        <f t="shared" si="4"/>
        <v>545.4</v>
      </c>
      <c r="J64" s="6">
        <f t="shared" si="0"/>
        <v>100</v>
      </c>
    </row>
    <row r="65" spans="1:10" s="4" customFormat="1" ht="32.25" customHeight="1">
      <c r="A65" s="21"/>
      <c r="B65" s="24" t="s">
        <v>83</v>
      </c>
      <c r="C65" s="25">
        <v>992</v>
      </c>
      <c r="D65" s="25" t="s">
        <v>18</v>
      </c>
      <c r="E65" s="25" t="s">
        <v>14</v>
      </c>
      <c r="F65" s="25" t="s">
        <v>169</v>
      </c>
      <c r="G65" s="26"/>
      <c r="H65" s="23">
        <f t="shared" si="4"/>
        <v>545.4</v>
      </c>
      <c r="I65" s="23">
        <f t="shared" si="4"/>
        <v>545.4</v>
      </c>
      <c r="J65" s="6">
        <f t="shared" si="0"/>
        <v>100</v>
      </c>
    </row>
    <row r="66" spans="1:10" s="4" customFormat="1" ht="38.25" customHeight="1">
      <c r="A66" s="21"/>
      <c r="B66" s="24" t="s">
        <v>83</v>
      </c>
      <c r="C66" s="25">
        <v>992</v>
      </c>
      <c r="D66" s="25" t="s">
        <v>18</v>
      </c>
      <c r="E66" s="25" t="s">
        <v>14</v>
      </c>
      <c r="F66" s="25" t="s">
        <v>169</v>
      </c>
      <c r="G66" s="26"/>
      <c r="H66" s="23">
        <f>H67+H68</f>
        <v>545.4</v>
      </c>
      <c r="I66" s="23">
        <f>I67+I68</f>
        <v>545.4</v>
      </c>
      <c r="J66" s="6">
        <f t="shared" si="0"/>
        <v>100</v>
      </c>
    </row>
    <row r="67" spans="1:10" s="4" customFormat="1" ht="29.25" customHeight="1">
      <c r="A67" s="21"/>
      <c r="B67" s="24" t="s">
        <v>56</v>
      </c>
      <c r="C67" s="25">
        <v>992</v>
      </c>
      <c r="D67" s="25" t="s">
        <v>18</v>
      </c>
      <c r="E67" s="25" t="s">
        <v>14</v>
      </c>
      <c r="F67" s="25" t="s">
        <v>169</v>
      </c>
      <c r="G67" s="25">
        <v>100</v>
      </c>
      <c r="H67" s="23">
        <v>490.1</v>
      </c>
      <c r="I67" s="23">
        <v>490.1</v>
      </c>
      <c r="J67" s="6">
        <f t="shared" si="0"/>
        <v>100</v>
      </c>
    </row>
    <row r="68" spans="1:10" s="4" customFormat="1" ht="32.25" customHeight="1">
      <c r="A68" s="21"/>
      <c r="B68" s="24" t="s">
        <v>60</v>
      </c>
      <c r="C68" s="25">
        <v>992</v>
      </c>
      <c r="D68" s="25" t="s">
        <v>18</v>
      </c>
      <c r="E68" s="25" t="s">
        <v>14</v>
      </c>
      <c r="F68" s="25" t="s">
        <v>169</v>
      </c>
      <c r="G68" s="25">
        <v>200</v>
      </c>
      <c r="H68" s="23">
        <v>55.3</v>
      </c>
      <c r="I68" s="23">
        <v>55.3</v>
      </c>
      <c r="J68" s="6">
        <f aca="true" t="shared" si="5" ref="J68:J110">I68*100/H68</f>
        <v>100</v>
      </c>
    </row>
    <row r="69" spans="1:10" s="4" customFormat="1" ht="33" customHeight="1">
      <c r="A69" s="21">
        <v>3</v>
      </c>
      <c r="B69" s="24" t="s">
        <v>23</v>
      </c>
      <c r="C69" s="25">
        <v>992</v>
      </c>
      <c r="D69" s="25" t="s">
        <v>14</v>
      </c>
      <c r="E69" s="25" t="s">
        <v>16</v>
      </c>
      <c r="F69" s="26"/>
      <c r="G69" s="25"/>
      <c r="H69" s="23">
        <f>H70+H78+H83</f>
        <v>1372.6000000000001</v>
      </c>
      <c r="I69" s="23">
        <f>I70+I78+I83</f>
        <v>1372.6000000000001</v>
      </c>
      <c r="J69" s="6">
        <f t="shared" si="5"/>
        <v>99.99999999999999</v>
      </c>
    </row>
    <row r="70" spans="1:10" s="4" customFormat="1" ht="47.25" customHeight="1">
      <c r="A70" s="21"/>
      <c r="B70" s="24" t="s">
        <v>84</v>
      </c>
      <c r="C70" s="25">
        <v>992</v>
      </c>
      <c r="D70" s="25" t="s">
        <v>14</v>
      </c>
      <c r="E70" s="25" t="s">
        <v>25</v>
      </c>
      <c r="F70" s="26"/>
      <c r="G70" s="25"/>
      <c r="H70" s="23">
        <f>H71</f>
        <v>1354.7</v>
      </c>
      <c r="I70" s="23">
        <f>I71</f>
        <v>1354.7</v>
      </c>
      <c r="J70" s="6">
        <f t="shared" si="5"/>
        <v>100</v>
      </c>
    </row>
    <row r="71" spans="1:10" s="4" customFormat="1" ht="22.5" customHeight="1">
      <c r="A71" s="21"/>
      <c r="B71" s="24" t="s">
        <v>85</v>
      </c>
      <c r="C71" s="25">
        <v>992</v>
      </c>
      <c r="D71" s="25" t="s">
        <v>14</v>
      </c>
      <c r="E71" s="25" t="s">
        <v>25</v>
      </c>
      <c r="F71" s="25" t="s">
        <v>86</v>
      </c>
      <c r="G71" s="25"/>
      <c r="H71" s="23">
        <f>H72+H75</f>
        <v>1354.7</v>
      </c>
      <c r="I71" s="23">
        <f>I72+I75</f>
        <v>1354.7</v>
      </c>
      <c r="J71" s="6">
        <f t="shared" si="5"/>
        <v>100</v>
      </c>
    </row>
    <row r="72" spans="1:10" s="4" customFormat="1" ht="45.75" customHeight="1">
      <c r="A72" s="21"/>
      <c r="B72" s="24" t="s">
        <v>52</v>
      </c>
      <c r="C72" s="25">
        <v>992</v>
      </c>
      <c r="D72" s="25" t="s">
        <v>14</v>
      </c>
      <c r="E72" s="25" t="s">
        <v>25</v>
      </c>
      <c r="F72" s="25" t="s">
        <v>87</v>
      </c>
      <c r="G72" s="25"/>
      <c r="H72" s="23">
        <f>H73</f>
        <v>170</v>
      </c>
      <c r="I72" s="23">
        <f>I73</f>
        <v>170</v>
      </c>
      <c r="J72" s="6">
        <f t="shared" si="5"/>
        <v>100</v>
      </c>
    </row>
    <row r="73" spans="1:10" s="4" customFormat="1" ht="45.75" customHeight="1">
      <c r="A73" s="21"/>
      <c r="B73" s="24" t="s">
        <v>88</v>
      </c>
      <c r="C73" s="25">
        <v>992</v>
      </c>
      <c r="D73" s="25" t="s">
        <v>14</v>
      </c>
      <c r="E73" s="25" t="s">
        <v>25</v>
      </c>
      <c r="F73" s="25" t="s">
        <v>89</v>
      </c>
      <c r="G73" s="25"/>
      <c r="H73" s="23">
        <f>H74</f>
        <v>170</v>
      </c>
      <c r="I73" s="23">
        <f>I74</f>
        <v>170</v>
      </c>
      <c r="J73" s="6">
        <f t="shared" si="5"/>
        <v>100</v>
      </c>
    </row>
    <row r="74" spans="1:10" s="4" customFormat="1" ht="30.75" customHeight="1">
      <c r="A74" s="21"/>
      <c r="B74" s="24" t="s">
        <v>60</v>
      </c>
      <c r="C74" s="25">
        <v>992</v>
      </c>
      <c r="D74" s="25" t="s">
        <v>14</v>
      </c>
      <c r="E74" s="25" t="s">
        <v>25</v>
      </c>
      <c r="F74" s="25" t="s">
        <v>89</v>
      </c>
      <c r="G74" s="25" t="s">
        <v>61</v>
      </c>
      <c r="H74" s="23">
        <v>170</v>
      </c>
      <c r="I74" s="23">
        <v>170</v>
      </c>
      <c r="J74" s="6">
        <f t="shared" si="5"/>
        <v>100</v>
      </c>
    </row>
    <row r="75" spans="1:11" s="4" customFormat="1" ht="15">
      <c r="A75" s="21"/>
      <c r="B75" s="24" t="s">
        <v>90</v>
      </c>
      <c r="C75" s="25">
        <v>992</v>
      </c>
      <c r="D75" s="25" t="s">
        <v>14</v>
      </c>
      <c r="E75" s="25" t="s">
        <v>25</v>
      </c>
      <c r="F75" s="25" t="s">
        <v>91</v>
      </c>
      <c r="G75" s="25"/>
      <c r="H75" s="23">
        <f>H76</f>
        <v>1184.7</v>
      </c>
      <c r="I75" s="23">
        <f>I76</f>
        <v>1184.7</v>
      </c>
      <c r="J75" s="6">
        <f t="shared" si="5"/>
        <v>100</v>
      </c>
      <c r="K75" s="8"/>
    </row>
    <row r="76" spans="1:12" s="4" customFormat="1" ht="30">
      <c r="A76" s="21"/>
      <c r="B76" s="24" t="s">
        <v>92</v>
      </c>
      <c r="C76" s="25">
        <v>992</v>
      </c>
      <c r="D76" s="25" t="s">
        <v>14</v>
      </c>
      <c r="E76" s="25" t="s">
        <v>25</v>
      </c>
      <c r="F76" s="25" t="s">
        <v>93</v>
      </c>
      <c r="G76" s="25"/>
      <c r="H76" s="23">
        <f>H77</f>
        <v>1184.7</v>
      </c>
      <c r="I76" s="23">
        <f>I77</f>
        <v>1184.7</v>
      </c>
      <c r="J76" s="6">
        <f t="shared" si="5"/>
        <v>100</v>
      </c>
      <c r="K76" s="7"/>
      <c r="L76" s="7"/>
    </row>
    <row r="77" spans="1:10" s="4" customFormat="1" ht="15">
      <c r="A77" s="21"/>
      <c r="B77" s="24" t="s">
        <v>69</v>
      </c>
      <c r="C77" s="25">
        <v>992</v>
      </c>
      <c r="D77" s="25" t="s">
        <v>14</v>
      </c>
      <c r="E77" s="25" t="s">
        <v>25</v>
      </c>
      <c r="F77" s="25" t="s">
        <v>93</v>
      </c>
      <c r="G77" s="25" t="s">
        <v>70</v>
      </c>
      <c r="H77" s="23">
        <v>1184.7</v>
      </c>
      <c r="I77" s="23">
        <v>1184.7</v>
      </c>
      <c r="J77" s="6">
        <f t="shared" si="5"/>
        <v>100</v>
      </c>
    </row>
    <row r="78" spans="1:10" s="4" customFormat="1" ht="17.25" customHeight="1">
      <c r="A78" s="21"/>
      <c r="B78" s="24" t="s">
        <v>26</v>
      </c>
      <c r="C78" s="25">
        <v>992</v>
      </c>
      <c r="D78" s="25" t="s">
        <v>14</v>
      </c>
      <c r="E78" s="25" t="s">
        <v>27</v>
      </c>
      <c r="F78" s="25"/>
      <c r="G78" s="25"/>
      <c r="H78" s="23">
        <f aca="true" t="shared" si="6" ref="H78:I81">H79</f>
        <v>11.7</v>
      </c>
      <c r="I78" s="23">
        <f t="shared" si="6"/>
        <v>11.7</v>
      </c>
      <c r="J78" s="6">
        <f t="shared" si="5"/>
        <v>100</v>
      </c>
    </row>
    <row r="79" spans="1:10" s="4" customFormat="1" ht="15">
      <c r="A79" s="21"/>
      <c r="B79" s="24" t="s">
        <v>85</v>
      </c>
      <c r="C79" s="25">
        <v>992</v>
      </c>
      <c r="D79" s="25" t="s">
        <v>14</v>
      </c>
      <c r="E79" s="25" t="s">
        <v>27</v>
      </c>
      <c r="F79" s="25" t="s">
        <v>86</v>
      </c>
      <c r="G79" s="25"/>
      <c r="H79" s="23">
        <f t="shared" si="6"/>
        <v>11.7</v>
      </c>
      <c r="I79" s="23">
        <f t="shared" si="6"/>
        <v>11.7</v>
      </c>
      <c r="J79" s="6">
        <f t="shared" si="5"/>
        <v>100</v>
      </c>
    </row>
    <row r="80" spans="1:10" s="4" customFormat="1" ht="16.5" customHeight="1">
      <c r="A80" s="21"/>
      <c r="B80" s="24" t="s">
        <v>94</v>
      </c>
      <c r="C80" s="25">
        <v>992</v>
      </c>
      <c r="D80" s="25" t="s">
        <v>14</v>
      </c>
      <c r="E80" s="25" t="s">
        <v>27</v>
      </c>
      <c r="F80" s="25" t="s">
        <v>87</v>
      </c>
      <c r="G80" s="25"/>
      <c r="H80" s="23">
        <f t="shared" si="6"/>
        <v>11.7</v>
      </c>
      <c r="I80" s="23">
        <f t="shared" si="6"/>
        <v>11.7</v>
      </c>
      <c r="J80" s="6">
        <f t="shared" si="5"/>
        <v>100</v>
      </c>
    </row>
    <row r="81" spans="1:10" s="4" customFormat="1" ht="15">
      <c r="A81" s="21"/>
      <c r="B81" s="24" t="s">
        <v>95</v>
      </c>
      <c r="C81" s="25">
        <v>992</v>
      </c>
      <c r="D81" s="25" t="s">
        <v>14</v>
      </c>
      <c r="E81" s="25" t="s">
        <v>27</v>
      </c>
      <c r="F81" s="25" t="s">
        <v>96</v>
      </c>
      <c r="G81" s="25"/>
      <c r="H81" s="23">
        <f t="shared" si="6"/>
        <v>11.7</v>
      </c>
      <c r="I81" s="23">
        <f t="shared" si="6"/>
        <v>11.7</v>
      </c>
      <c r="J81" s="6">
        <f t="shared" si="5"/>
        <v>100</v>
      </c>
    </row>
    <row r="82" spans="1:10" s="4" customFormat="1" ht="30">
      <c r="A82" s="21"/>
      <c r="B82" s="24" t="s">
        <v>60</v>
      </c>
      <c r="C82" s="25">
        <v>992</v>
      </c>
      <c r="D82" s="25" t="s">
        <v>14</v>
      </c>
      <c r="E82" s="25" t="s">
        <v>27</v>
      </c>
      <c r="F82" s="25" t="s">
        <v>96</v>
      </c>
      <c r="G82" s="25">
        <v>200</v>
      </c>
      <c r="H82" s="23">
        <v>11.7</v>
      </c>
      <c r="I82" s="23">
        <v>11.7</v>
      </c>
      <c r="J82" s="6">
        <f t="shared" si="5"/>
        <v>100</v>
      </c>
    </row>
    <row r="83" spans="1:10" s="4" customFormat="1" ht="15">
      <c r="A83" s="21"/>
      <c r="B83" s="24" t="s">
        <v>85</v>
      </c>
      <c r="C83" s="25">
        <v>992</v>
      </c>
      <c r="D83" s="25" t="s">
        <v>14</v>
      </c>
      <c r="E83" s="25" t="s">
        <v>170</v>
      </c>
      <c r="F83" s="25"/>
      <c r="G83" s="25"/>
      <c r="H83" s="23">
        <f aca="true" t="shared" si="7" ref="H83:I85">H84</f>
        <v>6.2</v>
      </c>
      <c r="I83" s="23">
        <f t="shared" si="7"/>
        <v>6.2</v>
      </c>
      <c r="J83" s="6">
        <f t="shared" si="5"/>
        <v>100</v>
      </c>
    </row>
    <row r="84" spans="1:10" s="4" customFormat="1" ht="15">
      <c r="A84" s="21"/>
      <c r="B84" s="24" t="s">
        <v>171</v>
      </c>
      <c r="C84" s="25">
        <v>992</v>
      </c>
      <c r="D84" s="25" t="s">
        <v>14</v>
      </c>
      <c r="E84" s="25" t="s">
        <v>170</v>
      </c>
      <c r="F84" s="25" t="s">
        <v>172</v>
      </c>
      <c r="G84" s="25"/>
      <c r="H84" s="23">
        <f t="shared" si="7"/>
        <v>6.2</v>
      </c>
      <c r="I84" s="23">
        <f t="shared" si="7"/>
        <v>6.2</v>
      </c>
      <c r="J84" s="6">
        <f t="shared" si="5"/>
        <v>100</v>
      </c>
    </row>
    <row r="85" spans="1:10" s="4" customFormat="1" ht="45">
      <c r="A85" s="21"/>
      <c r="B85" s="24" t="s">
        <v>173</v>
      </c>
      <c r="C85" s="25">
        <v>992</v>
      </c>
      <c r="D85" s="25" t="s">
        <v>14</v>
      </c>
      <c r="E85" s="25" t="s">
        <v>170</v>
      </c>
      <c r="F85" s="25" t="s">
        <v>174</v>
      </c>
      <c r="G85" s="25"/>
      <c r="H85" s="23">
        <f t="shared" si="7"/>
        <v>6.2</v>
      </c>
      <c r="I85" s="23">
        <f t="shared" si="7"/>
        <v>6.2</v>
      </c>
      <c r="J85" s="6">
        <f t="shared" si="5"/>
        <v>100</v>
      </c>
    </row>
    <row r="86" spans="1:10" s="4" customFormat="1" ht="30">
      <c r="A86" s="21"/>
      <c r="B86" s="24" t="s">
        <v>60</v>
      </c>
      <c r="C86" s="25">
        <v>992</v>
      </c>
      <c r="D86" s="25" t="s">
        <v>14</v>
      </c>
      <c r="E86" s="25" t="s">
        <v>170</v>
      </c>
      <c r="F86" s="25" t="s">
        <v>174</v>
      </c>
      <c r="G86" s="25" t="s">
        <v>61</v>
      </c>
      <c r="H86" s="23">
        <v>6.2</v>
      </c>
      <c r="I86" s="23">
        <v>6.2</v>
      </c>
      <c r="J86" s="6">
        <f t="shared" si="5"/>
        <v>100</v>
      </c>
    </row>
    <row r="87" spans="1:10" s="4" customFormat="1" ht="17.25" customHeight="1">
      <c r="A87" s="21">
        <v>4</v>
      </c>
      <c r="B87" s="27" t="s">
        <v>28</v>
      </c>
      <c r="C87" s="25">
        <v>992</v>
      </c>
      <c r="D87" s="25" t="s">
        <v>19</v>
      </c>
      <c r="E87" s="25" t="s">
        <v>16</v>
      </c>
      <c r="F87" s="25"/>
      <c r="G87" s="25"/>
      <c r="H87" s="23">
        <f>H92+H101+H88</f>
        <v>10688.000000000002</v>
      </c>
      <c r="I87" s="23">
        <f>I92+I101+I88</f>
        <v>10578.699999999999</v>
      </c>
      <c r="J87" s="6">
        <f t="shared" si="5"/>
        <v>98.97735778443112</v>
      </c>
    </row>
    <row r="88" spans="1:10" s="4" customFormat="1" ht="18" customHeight="1">
      <c r="A88" s="21"/>
      <c r="B88" s="24" t="s">
        <v>29</v>
      </c>
      <c r="C88" s="25">
        <v>992</v>
      </c>
      <c r="D88" s="25" t="s">
        <v>19</v>
      </c>
      <c r="E88" s="25" t="s">
        <v>30</v>
      </c>
      <c r="F88" s="25"/>
      <c r="G88" s="25"/>
      <c r="H88" s="23">
        <f aca="true" t="shared" si="8" ref="H88:I90">H89</f>
        <v>14</v>
      </c>
      <c r="I88" s="23">
        <f t="shared" si="8"/>
        <v>14</v>
      </c>
      <c r="J88" s="6">
        <f t="shared" si="5"/>
        <v>100</v>
      </c>
    </row>
    <row r="89" spans="1:10" s="4" customFormat="1" ht="36" customHeight="1">
      <c r="A89" s="21"/>
      <c r="B89" s="24" t="s">
        <v>175</v>
      </c>
      <c r="C89" s="25">
        <v>992</v>
      </c>
      <c r="D89" s="25" t="s">
        <v>19</v>
      </c>
      <c r="E89" s="25" t="s">
        <v>30</v>
      </c>
      <c r="F89" s="25" t="s">
        <v>176</v>
      </c>
      <c r="G89" s="25"/>
      <c r="H89" s="23">
        <f t="shared" si="8"/>
        <v>14</v>
      </c>
      <c r="I89" s="23">
        <f t="shared" si="8"/>
        <v>14</v>
      </c>
      <c r="J89" s="6">
        <f t="shared" si="5"/>
        <v>100</v>
      </c>
    </row>
    <row r="90" spans="1:10" s="4" customFormat="1" ht="28.5" customHeight="1">
      <c r="A90" s="21"/>
      <c r="B90" s="24" t="s">
        <v>31</v>
      </c>
      <c r="C90" s="25">
        <v>992</v>
      </c>
      <c r="D90" s="25" t="s">
        <v>19</v>
      </c>
      <c r="E90" s="25" t="s">
        <v>30</v>
      </c>
      <c r="F90" s="25" t="s">
        <v>177</v>
      </c>
      <c r="G90" s="25"/>
      <c r="H90" s="23">
        <f t="shared" si="8"/>
        <v>14</v>
      </c>
      <c r="I90" s="23">
        <f t="shared" si="8"/>
        <v>14</v>
      </c>
      <c r="J90" s="6">
        <f t="shared" si="5"/>
        <v>100</v>
      </c>
    </row>
    <row r="91" spans="1:10" s="4" customFormat="1" ht="18.75" customHeight="1">
      <c r="A91" s="21"/>
      <c r="B91" s="24" t="s">
        <v>60</v>
      </c>
      <c r="C91" s="25">
        <v>992</v>
      </c>
      <c r="D91" s="25" t="s">
        <v>19</v>
      </c>
      <c r="E91" s="25" t="s">
        <v>30</v>
      </c>
      <c r="F91" s="25" t="s">
        <v>177</v>
      </c>
      <c r="G91" s="25" t="s">
        <v>61</v>
      </c>
      <c r="H91" s="23">
        <v>14</v>
      </c>
      <c r="I91" s="23">
        <v>14</v>
      </c>
      <c r="J91" s="6">
        <f t="shared" si="5"/>
        <v>100</v>
      </c>
    </row>
    <row r="92" spans="1:10" s="4" customFormat="1" ht="20.25" customHeight="1">
      <c r="A92" s="21"/>
      <c r="B92" s="24" t="s">
        <v>97</v>
      </c>
      <c r="C92" s="25">
        <v>992</v>
      </c>
      <c r="D92" s="25" t="s">
        <v>19</v>
      </c>
      <c r="E92" s="25" t="s">
        <v>25</v>
      </c>
      <c r="F92" s="25"/>
      <c r="G92" s="25"/>
      <c r="H92" s="23">
        <f>H93</f>
        <v>9913.900000000001</v>
      </c>
      <c r="I92" s="23">
        <f>I93</f>
        <v>9804.599999999999</v>
      </c>
      <c r="J92" s="6">
        <f t="shared" si="5"/>
        <v>98.89750753991868</v>
      </c>
    </row>
    <row r="93" spans="1:10" s="4" customFormat="1" ht="47.25" customHeight="1">
      <c r="A93" s="21"/>
      <c r="B93" s="24" t="s">
        <v>178</v>
      </c>
      <c r="C93" s="25">
        <v>992</v>
      </c>
      <c r="D93" s="25" t="s">
        <v>19</v>
      </c>
      <c r="E93" s="25" t="s">
        <v>25</v>
      </c>
      <c r="F93" s="25" t="s">
        <v>179</v>
      </c>
      <c r="G93" s="25"/>
      <c r="H93" s="23">
        <f>H95+H97+H99</f>
        <v>9913.900000000001</v>
      </c>
      <c r="I93" s="23">
        <f>I95+I97+I99</f>
        <v>9804.599999999999</v>
      </c>
      <c r="J93" s="6">
        <f t="shared" si="5"/>
        <v>98.89750753991868</v>
      </c>
    </row>
    <row r="94" spans="1:10" s="4" customFormat="1" ht="17.25" customHeight="1" hidden="1">
      <c r="A94" s="21"/>
      <c r="B94" s="24" t="s">
        <v>99</v>
      </c>
      <c r="C94" s="25">
        <v>992</v>
      </c>
      <c r="D94" s="25" t="s">
        <v>19</v>
      </c>
      <c r="E94" s="25" t="s">
        <v>25</v>
      </c>
      <c r="F94" s="25" t="s">
        <v>179</v>
      </c>
      <c r="G94" s="25"/>
      <c r="H94" s="23">
        <f>H95</f>
        <v>4681.8</v>
      </c>
      <c r="I94" s="23">
        <v>500</v>
      </c>
      <c r="J94" s="6">
        <f t="shared" si="5"/>
        <v>10.679653124866505</v>
      </c>
    </row>
    <row r="95" spans="1:10" s="4" customFormat="1" ht="60.75" customHeight="1">
      <c r="A95" s="21"/>
      <c r="B95" s="24" t="s">
        <v>101</v>
      </c>
      <c r="C95" s="25">
        <v>992</v>
      </c>
      <c r="D95" s="25" t="s">
        <v>19</v>
      </c>
      <c r="E95" s="25" t="s">
        <v>25</v>
      </c>
      <c r="F95" s="25" t="s">
        <v>180</v>
      </c>
      <c r="G95" s="25"/>
      <c r="H95" s="23">
        <f>H96</f>
        <v>4681.8</v>
      </c>
      <c r="I95" s="23">
        <f>I96</f>
        <v>4674.7</v>
      </c>
      <c r="J95" s="6">
        <f t="shared" si="5"/>
        <v>99.8483489256269</v>
      </c>
    </row>
    <row r="96" spans="1:10" s="4" customFormat="1" ht="35.25" customHeight="1">
      <c r="A96" s="21"/>
      <c r="B96" s="24" t="s">
        <v>60</v>
      </c>
      <c r="C96" s="25">
        <v>992</v>
      </c>
      <c r="D96" s="25" t="s">
        <v>19</v>
      </c>
      <c r="E96" s="25" t="s">
        <v>25</v>
      </c>
      <c r="F96" s="25" t="s">
        <v>180</v>
      </c>
      <c r="G96" s="25" t="s">
        <v>61</v>
      </c>
      <c r="H96" s="23">
        <f>4674.7+7.1</f>
        <v>4681.8</v>
      </c>
      <c r="I96" s="23">
        <v>4674.7</v>
      </c>
      <c r="J96" s="6">
        <f t="shared" si="5"/>
        <v>99.8483489256269</v>
      </c>
    </row>
    <row r="97" spans="1:10" s="4" customFormat="1" ht="33.75" customHeight="1">
      <c r="A97" s="21"/>
      <c r="B97" s="24" t="s">
        <v>102</v>
      </c>
      <c r="C97" s="25" t="s">
        <v>24</v>
      </c>
      <c r="D97" s="25" t="s">
        <v>19</v>
      </c>
      <c r="E97" s="25" t="s">
        <v>25</v>
      </c>
      <c r="F97" s="25" t="s">
        <v>181</v>
      </c>
      <c r="G97" s="25"/>
      <c r="H97" s="23">
        <f>H98</f>
        <v>145</v>
      </c>
      <c r="I97" s="23">
        <f>I98</f>
        <v>145</v>
      </c>
      <c r="J97" s="6">
        <f t="shared" si="5"/>
        <v>100</v>
      </c>
    </row>
    <row r="98" spans="1:10" s="4" customFormat="1" ht="30">
      <c r="A98" s="21"/>
      <c r="B98" s="24" t="s">
        <v>60</v>
      </c>
      <c r="C98" s="25" t="s">
        <v>24</v>
      </c>
      <c r="D98" s="25" t="s">
        <v>19</v>
      </c>
      <c r="E98" s="25" t="s">
        <v>25</v>
      </c>
      <c r="F98" s="25" t="s">
        <v>181</v>
      </c>
      <c r="G98" s="25" t="s">
        <v>61</v>
      </c>
      <c r="H98" s="23">
        <f>50+95</f>
        <v>145</v>
      </c>
      <c r="I98" s="23">
        <v>145</v>
      </c>
      <c r="J98" s="6">
        <f t="shared" si="5"/>
        <v>100</v>
      </c>
    </row>
    <row r="99" spans="1:10" s="4" customFormat="1" ht="18.75" customHeight="1">
      <c r="A99" s="21"/>
      <c r="B99" s="24" t="s">
        <v>182</v>
      </c>
      <c r="C99" s="25" t="s">
        <v>24</v>
      </c>
      <c r="D99" s="25" t="s">
        <v>19</v>
      </c>
      <c r="E99" s="25" t="s">
        <v>25</v>
      </c>
      <c r="F99" s="25" t="s">
        <v>183</v>
      </c>
      <c r="G99" s="25"/>
      <c r="H99" s="23">
        <f>H100</f>
        <v>5087.1</v>
      </c>
      <c r="I99" s="23">
        <f>I100</f>
        <v>4984.9</v>
      </c>
      <c r="J99" s="6">
        <f t="shared" si="5"/>
        <v>97.99099683513198</v>
      </c>
    </row>
    <row r="100" spans="1:10" s="4" customFormat="1" ht="35.25" customHeight="1">
      <c r="A100" s="21"/>
      <c r="B100" s="24" t="s">
        <v>60</v>
      </c>
      <c r="C100" s="25" t="s">
        <v>24</v>
      </c>
      <c r="D100" s="25" t="s">
        <v>19</v>
      </c>
      <c r="E100" s="25" t="s">
        <v>25</v>
      </c>
      <c r="F100" s="25" t="s">
        <v>183</v>
      </c>
      <c r="G100" s="25" t="s">
        <v>61</v>
      </c>
      <c r="H100" s="23">
        <v>5087.1</v>
      </c>
      <c r="I100" s="23">
        <v>4984.9</v>
      </c>
      <c r="J100" s="6">
        <f t="shared" si="5"/>
        <v>97.99099683513198</v>
      </c>
    </row>
    <row r="101" spans="1:10" s="4" customFormat="1" ht="15">
      <c r="A101" s="21"/>
      <c r="B101" s="24" t="s">
        <v>32</v>
      </c>
      <c r="C101" s="25">
        <v>992</v>
      </c>
      <c r="D101" s="25" t="s">
        <v>19</v>
      </c>
      <c r="E101" s="25" t="s">
        <v>21</v>
      </c>
      <c r="F101" s="25"/>
      <c r="G101" s="25"/>
      <c r="H101" s="23">
        <f>H102</f>
        <v>760.0999999999999</v>
      </c>
      <c r="I101" s="23">
        <f>I102</f>
        <v>760.0999999999999</v>
      </c>
      <c r="J101" s="6">
        <f t="shared" si="5"/>
        <v>99.99999999999999</v>
      </c>
    </row>
    <row r="102" spans="1:10" s="4" customFormat="1" ht="30.75" customHeight="1">
      <c r="A102" s="21"/>
      <c r="B102" s="24" t="s">
        <v>175</v>
      </c>
      <c r="C102" s="25">
        <v>992</v>
      </c>
      <c r="D102" s="25" t="s">
        <v>19</v>
      </c>
      <c r="E102" s="25" t="s">
        <v>21</v>
      </c>
      <c r="F102" s="25" t="s">
        <v>184</v>
      </c>
      <c r="G102" s="25"/>
      <c r="H102" s="23">
        <f>H103+H105</f>
        <v>760.0999999999999</v>
      </c>
      <c r="I102" s="23">
        <f>I103+I105</f>
        <v>760.0999999999999</v>
      </c>
      <c r="J102" s="6">
        <f t="shared" si="5"/>
        <v>99.99999999999999</v>
      </c>
    </row>
    <row r="103" spans="1:10" s="4" customFormat="1" ht="27" customHeight="1">
      <c r="A103" s="21"/>
      <c r="B103" s="24" t="s">
        <v>49</v>
      </c>
      <c r="C103" s="25">
        <v>992</v>
      </c>
      <c r="D103" s="25" t="s">
        <v>19</v>
      </c>
      <c r="E103" s="25" t="s">
        <v>21</v>
      </c>
      <c r="F103" s="25" t="s">
        <v>185</v>
      </c>
      <c r="G103" s="25"/>
      <c r="H103" s="23">
        <f>H104</f>
        <v>640.3</v>
      </c>
      <c r="I103" s="23">
        <f>I104</f>
        <v>640.3</v>
      </c>
      <c r="J103" s="6">
        <f t="shared" si="5"/>
        <v>100</v>
      </c>
    </row>
    <row r="104" spans="1:10" s="4" customFormat="1" ht="19.5" customHeight="1">
      <c r="A104" s="21"/>
      <c r="B104" s="24" t="s">
        <v>69</v>
      </c>
      <c r="C104" s="25">
        <v>992</v>
      </c>
      <c r="D104" s="25" t="s">
        <v>19</v>
      </c>
      <c r="E104" s="25" t="s">
        <v>21</v>
      </c>
      <c r="F104" s="25" t="s">
        <v>185</v>
      </c>
      <c r="G104" s="25" t="s">
        <v>70</v>
      </c>
      <c r="H104" s="23">
        <v>640.3</v>
      </c>
      <c r="I104" s="23">
        <v>640.3</v>
      </c>
      <c r="J104" s="6">
        <f t="shared" si="5"/>
        <v>100</v>
      </c>
    </row>
    <row r="105" spans="1:10" s="4" customFormat="1" ht="30" customHeight="1">
      <c r="A105" s="21"/>
      <c r="B105" s="24" t="s">
        <v>104</v>
      </c>
      <c r="C105" s="25" t="s">
        <v>24</v>
      </c>
      <c r="D105" s="25" t="s">
        <v>19</v>
      </c>
      <c r="E105" s="25" t="s">
        <v>21</v>
      </c>
      <c r="F105" s="25" t="s">
        <v>185</v>
      </c>
      <c r="G105" s="25"/>
      <c r="H105" s="23">
        <f>H106</f>
        <v>119.8</v>
      </c>
      <c r="I105" s="23">
        <f>I106</f>
        <v>119.8</v>
      </c>
      <c r="J105" s="6">
        <f t="shared" si="5"/>
        <v>100</v>
      </c>
    </row>
    <row r="106" spans="1:10" s="4" customFormat="1" ht="30" customHeight="1">
      <c r="A106" s="21"/>
      <c r="B106" s="24" t="s">
        <v>60</v>
      </c>
      <c r="C106" s="25" t="s">
        <v>24</v>
      </c>
      <c r="D106" s="25" t="s">
        <v>19</v>
      </c>
      <c r="E106" s="25" t="s">
        <v>21</v>
      </c>
      <c r="F106" s="25" t="s">
        <v>185</v>
      </c>
      <c r="G106" s="25" t="s">
        <v>61</v>
      </c>
      <c r="H106" s="23">
        <f>47+12.9+59.9</f>
        <v>119.8</v>
      </c>
      <c r="I106" s="23">
        <v>119.8</v>
      </c>
      <c r="J106" s="6">
        <f t="shared" si="5"/>
        <v>100</v>
      </c>
    </row>
    <row r="107" spans="1:10" s="4" customFormat="1" ht="21.75" customHeight="1">
      <c r="A107" s="21">
        <v>5</v>
      </c>
      <c r="B107" s="24" t="s">
        <v>33</v>
      </c>
      <c r="C107" s="25">
        <v>992</v>
      </c>
      <c r="D107" s="25" t="s">
        <v>34</v>
      </c>
      <c r="E107" s="25" t="s">
        <v>16</v>
      </c>
      <c r="F107" s="25"/>
      <c r="G107" s="25"/>
      <c r="H107" s="23">
        <f>H108+H118+H125</f>
        <v>10988.900000000001</v>
      </c>
      <c r="I107" s="23">
        <f>I108+I118+I125</f>
        <v>9460.599999999999</v>
      </c>
      <c r="J107" s="6">
        <f t="shared" si="5"/>
        <v>86.09232953252825</v>
      </c>
    </row>
    <row r="108" spans="1:10" s="4" customFormat="1" ht="21.75" customHeight="1">
      <c r="A108" s="36"/>
      <c r="B108" s="36" t="s">
        <v>186</v>
      </c>
      <c r="C108" s="25">
        <v>992</v>
      </c>
      <c r="D108" s="25" t="s">
        <v>34</v>
      </c>
      <c r="E108" s="25" t="s">
        <v>13</v>
      </c>
      <c r="F108" s="25"/>
      <c r="G108" s="25"/>
      <c r="H108" s="23">
        <f>H109+H112+H115</f>
        <v>1622.4</v>
      </c>
      <c r="I108" s="23">
        <f>I109+I112+I115</f>
        <v>102.4</v>
      </c>
      <c r="J108" s="6">
        <f t="shared" si="5"/>
        <v>6.3116370808678495</v>
      </c>
    </row>
    <row r="109" spans="1:10" s="4" customFormat="1" ht="79.5" customHeight="1">
      <c r="A109" s="27"/>
      <c r="B109" s="27" t="s">
        <v>189</v>
      </c>
      <c r="C109" s="25">
        <v>992</v>
      </c>
      <c r="D109" s="25" t="s">
        <v>34</v>
      </c>
      <c r="E109" s="25" t="s">
        <v>13</v>
      </c>
      <c r="F109" s="25" t="s">
        <v>190</v>
      </c>
      <c r="G109" s="25"/>
      <c r="H109" s="23">
        <f>H110</f>
        <v>1520</v>
      </c>
      <c r="I109" s="23">
        <v>0</v>
      </c>
      <c r="J109" s="6">
        <f t="shared" si="5"/>
        <v>0</v>
      </c>
    </row>
    <row r="110" spans="1:10" s="4" customFormat="1" ht="14.25" customHeight="1">
      <c r="A110" s="24"/>
      <c r="B110" s="24" t="s">
        <v>191</v>
      </c>
      <c r="C110" s="25">
        <v>992</v>
      </c>
      <c r="D110" s="25" t="s">
        <v>34</v>
      </c>
      <c r="E110" s="25" t="s">
        <v>13</v>
      </c>
      <c r="F110" s="25" t="s">
        <v>192</v>
      </c>
      <c r="G110" s="25"/>
      <c r="H110" s="23">
        <f>H111</f>
        <v>1520</v>
      </c>
      <c r="I110" s="23">
        <f>I111</f>
        <v>0</v>
      </c>
      <c r="J110" s="6">
        <f t="shared" si="5"/>
        <v>0</v>
      </c>
    </row>
    <row r="111" spans="1:10" s="4" customFormat="1" ht="28.5" customHeight="1">
      <c r="A111" s="24"/>
      <c r="B111" s="24" t="s">
        <v>193</v>
      </c>
      <c r="C111" s="25">
        <v>992</v>
      </c>
      <c r="D111" s="25" t="s">
        <v>34</v>
      </c>
      <c r="E111" s="25" t="s">
        <v>13</v>
      </c>
      <c r="F111" s="25" t="s">
        <v>194</v>
      </c>
      <c r="G111" s="25" t="s">
        <v>195</v>
      </c>
      <c r="H111" s="23">
        <v>1520</v>
      </c>
      <c r="I111" s="23">
        <v>0</v>
      </c>
      <c r="J111" s="6">
        <f aca="true" t="shared" si="9" ref="J111:J174">I111*100/H111</f>
        <v>0</v>
      </c>
    </row>
    <row r="112" spans="1:10" s="4" customFormat="1" ht="63" customHeight="1">
      <c r="A112" s="24"/>
      <c r="B112" s="24" t="s">
        <v>196</v>
      </c>
      <c r="C112" s="25">
        <v>992</v>
      </c>
      <c r="D112" s="25" t="s">
        <v>34</v>
      </c>
      <c r="E112" s="25" t="s">
        <v>13</v>
      </c>
      <c r="F112" s="25" t="s">
        <v>190</v>
      </c>
      <c r="G112" s="25"/>
      <c r="H112" s="23">
        <f>H113</f>
        <v>80</v>
      </c>
      <c r="I112" s="23">
        <f>I113</f>
        <v>80</v>
      </c>
      <c r="J112" s="6">
        <f t="shared" si="9"/>
        <v>100</v>
      </c>
    </row>
    <row r="113" spans="1:10" s="4" customFormat="1" ht="57.75" customHeight="1">
      <c r="A113" s="24"/>
      <c r="B113" s="24" t="s">
        <v>191</v>
      </c>
      <c r="C113" s="25">
        <v>992</v>
      </c>
      <c r="D113" s="25" t="s">
        <v>34</v>
      </c>
      <c r="E113" s="25" t="s">
        <v>13</v>
      </c>
      <c r="F113" s="25" t="s">
        <v>192</v>
      </c>
      <c r="G113" s="25"/>
      <c r="H113" s="23">
        <f>H114</f>
        <v>80</v>
      </c>
      <c r="I113" s="23">
        <f>I114</f>
        <v>80</v>
      </c>
      <c r="J113" s="6">
        <f t="shared" si="9"/>
        <v>100</v>
      </c>
    </row>
    <row r="114" spans="1:10" s="4" customFormat="1" ht="31.5" customHeight="1">
      <c r="A114" s="24"/>
      <c r="B114" s="24" t="s">
        <v>193</v>
      </c>
      <c r="C114" s="25">
        <v>992</v>
      </c>
      <c r="D114" s="25" t="s">
        <v>34</v>
      </c>
      <c r="E114" s="25" t="s">
        <v>13</v>
      </c>
      <c r="F114" s="25" t="s">
        <v>192</v>
      </c>
      <c r="G114" s="25" t="s">
        <v>195</v>
      </c>
      <c r="H114" s="23">
        <v>80</v>
      </c>
      <c r="I114" s="23">
        <v>80</v>
      </c>
      <c r="J114" s="6">
        <f t="shared" si="9"/>
        <v>100</v>
      </c>
    </row>
    <row r="115" spans="1:10" s="4" customFormat="1" ht="17.25" customHeight="1">
      <c r="A115" s="21"/>
      <c r="B115" s="24" t="s">
        <v>187</v>
      </c>
      <c r="C115" s="25">
        <v>992</v>
      </c>
      <c r="D115" s="25" t="s">
        <v>34</v>
      </c>
      <c r="E115" s="25" t="s">
        <v>13</v>
      </c>
      <c r="F115" s="25" t="s">
        <v>105</v>
      </c>
      <c r="G115" s="25"/>
      <c r="H115" s="23">
        <f>H116</f>
        <v>22.4</v>
      </c>
      <c r="I115" s="23">
        <f>I116</f>
        <v>22.4</v>
      </c>
      <c r="J115" s="6">
        <f t="shared" si="9"/>
        <v>100</v>
      </c>
    </row>
    <row r="116" spans="1:10" s="4" customFormat="1" ht="16.5" customHeight="1">
      <c r="A116" s="21"/>
      <c r="B116" s="24" t="s">
        <v>188</v>
      </c>
      <c r="C116" s="25">
        <v>992</v>
      </c>
      <c r="D116" s="25" t="s">
        <v>34</v>
      </c>
      <c r="E116" s="25" t="s">
        <v>13</v>
      </c>
      <c r="F116" s="25" t="s">
        <v>106</v>
      </c>
      <c r="G116" s="25"/>
      <c r="H116" s="23">
        <f>H117</f>
        <v>22.4</v>
      </c>
      <c r="I116" s="23">
        <f>I117</f>
        <v>22.4</v>
      </c>
      <c r="J116" s="6">
        <f t="shared" si="9"/>
        <v>100</v>
      </c>
    </row>
    <row r="117" spans="1:10" s="4" customFormat="1" ht="13.5" customHeight="1">
      <c r="A117" s="21"/>
      <c r="B117" s="27" t="s">
        <v>65</v>
      </c>
      <c r="C117" s="25">
        <v>992</v>
      </c>
      <c r="D117" s="25" t="s">
        <v>34</v>
      </c>
      <c r="E117" s="25" t="s">
        <v>13</v>
      </c>
      <c r="F117" s="25" t="s">
        <v>107</v>
      </c>
      <c r="G117" s="25" t="s">
        <v>66</v>
      </c>
      <c r="H117" s="23">
        <v>22.4</v>
      </c>
      <c r="I117" s="23">
        <v>22.4</v>
      </c>
      <c r="J117" s="6">
        <f t="shared" si="9"/>
        <v>100</v>
      </c>
    </row>
    <row r="118" spans="1:10" s="4" customFormat="1" ht="15">
      <c r="A118" s="21"/>
      <c r="B118" s="24" t="s">
        <v>35</v>
      </c>
      <c r="C118" s="25">
        <v>992</v>
      </c>
      <c r="D118" s="25" t="s">
        <v>34</v>
      </c>
      <c r="E118" s="25" t="s">
        <v>18</v>
      </c>
      <c r="F118" s="25"/>
      <c r="G118" s="25"/>
      <c r="H118" s="23">
        <f>H119</f>
        <v>790.4</v>
      </c>
      <c r="I118" s="23">
        <f>I119</f>
        <v>790.4</v>
      </c>
      <c r="J118" s="6">
        <f t="shared" si="9"/>
        <v>100</v>
      </c>
    </row>
    <row r="119" spans="1:10" s="1" customFormat="1" ht="23.25" customHeight="1">
      <c r="A119" s="21"/>
      <c r="B119" s="24" t="s">
        <v>108</v>
      </c>
      <c r="C119" s="25">
        <v>992</v>
      </c>
      <c r="D119" s="25" t="s">
        <v>34</v>
      </c>
      <c r="E119" s="25" t="s">
        <v>18</v>
      </c>
      <c r="F119" s="25" t="s">
        <v>98</v>
      </c>
      <c r="G119" s="25"/>
      <c r="H119" s="23">
        <f>H120</f>
        <v>790.4</v>
      </c>
      <c r="I119" s="23">
        <f>I120</f>
        <v>790.4</v>
      </c>
      <c r="J119" s="6">
        <f t="shared" si="9"/>
        <v>100</v>
      </c>
    </row>
    <row r="120" spans="1:10" s="4" customFormat="1" ht="33" customHeight="1">
      <c r="A120" s="21"/>
      <c r="B120" s="24" t="s">
        <v>109</v>
      </c>
      <c r="C120" s="25">
        <v>992</v>
      </c>
      <c r="D120" s="25" t="s">
        <v>34</v>
      </c>
      <c r="E120" s="25" t="s">
        <v>18</v>
      </c>
      <c r="F120" s="25" t="s">
        <v>100</v>
      </c>
      <c r="G120" s="25"/>
      <c r="H120" s="23">
        <f>H123+H121</f>
        <v>790.4</v>
      </c>
      <c r="I120" s="23">
        <f>I123+I121</f>
        <v>790.4</v>
      </c>
      <c r="J120" s="6">
        <f t="shared" si="9"/>
        <v>100</v>
      </c>
    </row>
    <row r="121" spans="1:10" s="4" customFormat="1" ht="30">
      <c r="A121" s="21"/>
      <c r="B121" s="24" t="s">
        <v>102</v>
      </c>
      <c r="C121" s="25">
        <v>992</v>
      </c>
      <c r="D121" s="25" t="s">
        <v>34</v>
      </c>
      <c r="E121" s="25" t="s">
        <v>18</v>
      </c>
      <c r="F121" s="25" t="s">
        <v>103</v>
      </c>
      <c r="G121" s="25"/>
      <c r="H121" s="23">
        <f>H122</f>
        <v>70</v>
      </c>
      <c r="I121" s="23">
        <f>I122</f>
        <v>70</v>
      </c>
      <c r="J121" s="6">
        <f t="shared" si="9"/>
        <v>100</v>
      </c>
    </row>
    <row r="122" spans="1:10" s="4" customFormat="1" ht="30">
      <c r="A122" s="21"/>
      <c r="B122" s="24" t="s">
        <v>60</v>
      </c>
      <c r="C122" s="25">
        <v>992</v>
      </c>
      <c r="D122" s="25" t="s">
        <v>34</v>
      </c>
      <c r="E122" s="25" t="s">
        <v>18</v>
      </c>
      <c r="F122" s="25" t="s">
        <v>103</v>
      </c>
      <c r="G122" s="25" t="s">
        <v>61</v>
      </c>
      <c r="H122" s="23">
        <v>70</v>
      </c>
      <c r="I122" s="23">
        <v>70</v>
      </c>
      <c r="J122" s="6">
        <f t="shared" si="9"/>
        <v>100</v>
      </c>
    </row>
    <row r="123" spans="1:10" s="4" customFormat="1" ht="15">
      <c r="A123" s="21"/>
      <c r="B123" s="24" t="s">
        <v>110</v>
      </c>
      <c r="C123" s="25">
        <v>992</v>
      </c>
      <c r="D123" s="25" t="s">
        <v>34</v>
      </c>
      <c r="E123" s="25" t="s">
        <v>18</v>
      </c>
      <c r="F123" s="25" t="s">
        <v>111</v>
      </c>
      <c r="G123" s="25"/>
      <c r="H123" s="23">
        <f>H124</f>
        <v>720.4</v>
      </c>
      <c r="I123" s="23">
        <f>I124</f>
        <v>720.4</v>
      </c>
      <c r="J123" s="6">
        <f t="shared" si="9"/>
        <v>100</v>
      </c>
    </row>
    <row r="124" spans="1:10" s="4" customFormat="1" ht="31.5" customHeight="1">
      <c r="A124" s="21"/>
      <c r="B124" s="24" t="s">
        <v>60</v>
      </c>
      <c r="C124" s="25">
        <v>992</v>
      </c>
      <c r="D124" s="25" t="s">
        <v>34</v>
      </c>
      <c r="E124" s="25" t="s">
        <v>18</v>
      </c>
      <c r="F124" s="25" t="s">
        <v>111</v>
      </c>
      <c r="G124" s="25" t="s">
        <v>61</v>
      </c>
      <c r="H124" s="23">
        <v>720.4</v>
      </c>
      <c r="I124" s="23">
        <v>720.4</v>
      </c>
      <c r="J124" s="6">
        <f t="shared" si="9"/>
        <v>100</v>
      </c>
    </row>
    <row r="125" spans="1:10" s="4" customFormat="1" ht="15">
      <c r="A125" s="21"/>
      <c r="B125" s="24" t="s">
        <v>36</v>
      </c>
      <c r="C125" s="25">
        <v>992</v>
      </c>
      <c r="D125" s="25" t="s">
        <v>34</v>
      </c>
      <c r="E125" s="25" t="s">
        <v>14</v>
      </c>
      <c r="F125" s="25"/>
      <c r="G125" s="25"/>
      <c r="H125" s="23">
        <f>H126+H128+H130+H132+H134</f>
        <v>8576.1</v>
      </c>
      <c r="I125" s="23">
        <f>I126+I128+I130+I132+I134</f>
        <v>8567.8</v>
      </c>
      <c r="J125" s="6">
        <f t="shared" si="9"/>
        <v>99.90321941208707</v>
      </c>
    </row>
    <row r="126" spans="1:10" s="4" customFormat="1" ht="30">
      <c r="A126" s="21"/>
      <c r="B126" s="24" t="s">
        <v>102</v>
      </c>
      <c r="C126" s="25">
        <v>992</v>
      </c>
      <c r="D126" s="25" t="s">
        <v>34</v>
      </c>
      <c r="E126" s="25" t="s">
        <v>14</v>
      </c>
      <c r="F126" s="25" t="s">
        <v>103</v>
      </c>
      <c r="G126" s="25"/>
      <c r="H126" s="23">
        <f>H127</f>
        <v>95</v>
      </c>
      <c r="I126" s="23">
        <f>I127</f>
        <v>95</v>
      </c>
      <c r="J126" s="6">
        <f t="shared" si="9"/>
        <v>100</v>
      </c>
    </row>
    <row r="127" spans="1:10" s="4" customFormat="1" ht="30">
      <c r="A127" s="21"/>
      <c r="B127" s="24" t="s">
        <v>60</v>
      </c>
      <c r="C127" s="25">
        <v>992</v>
      </c>
      <c r="D127" s="25" t="s">
        <v>34</v>
      </c>
      <c r="E127" s="25" t="s">
        <v>14</v>
      </c>
      <c r="F127" s="25" t="s">
        <v>103</v>
      </c>
      <c r="G127" s="25" t="s">
        <v>61</v>
      </c>
      <c r="H127" s="23">
        <v>95</v>
      </c>
      <c r="I127" s="23">
        <v>95</v>
      </c>
      <c r="J127" s="6">
        <f t="shared" si="9"/>
        <v>100</v>
      </c>
    </row>
    <row r="128" spans="1:10" s="4" customFormat="1" ht="15">
      <c r="A128" s="21"/>
      <c r="B128" s="24" t="s">
        <v>37</v>
      </c>
      <c r="C128" s="25">
        <v>992</v>
      </c>
      <c r="D128" s="25" t="s">
        <v>34</v>
      </c>
      <c r="E128" s="25" t="s">
        <v>14</v>
      </c>
      <c r="F128" s="25" t="s">
        <v>112</v>
      </c>
      <c r="G128" s="25"/>
      <c r="H128" s="23">
        <f>H129</f>
        <v>3467</v>
      </c>
      <c r="I128" s="23">
        <f>I129</f>
        <v>3466.6</v>
      </c>
      <c r="J128" s="6">
        <f t="shared" si="9"/>
        <v>99.98846264782233</v>
      </c>
    </row>
    <row r="129" spans="1:10" s="4" customFormat="1" ht="30">
      <c r="A129" s="21"/>
      <c r="B129" s="24" t="s">
        <v>60</v>
      </c>
      <c r="C129" s="25">
        <v>992</v>
      </c>
      <c r="D129" s="25" t="s">
        <v>34</v>
      </c>
      <c r="E129" s="25" t="s">
        <v>14</v>
      </c>
      <c r="F129" s="25" t="s">
        <v>112</v>
      </c>
      <c r="G129" s="25" t="s">
        <v>61</v>
      </c>
      <c r="H129" s="23">
        <v>3467</v>
      </c>
      <c r="I129" s="23">
        <v>3466.6</v>
      </c>
      <c r="J129" s="6">
        <f t="shared" si="9"/>
        <v>99.98846264782233</v>
      </c>
    </row>
    <row r="130" spans="1:10" s="4" customFormat="1" ht="45">
      <c r="A130" s="21"/>
      <c r="B130" s="24" t="s">
        <v>197</v>
      </c>
      <c r="C130" s="25">
        <v>992</v>
      </c>
      <c r="D130" s="25" t="s">
        <v>34</v>
      </c>
      <c r="E130" s="25" t="s">
        <v>14</v>
      </c>
      <c r="F130" s="25" t="s">
        <v>113</v>
      </c>
      <c r="G130" s="25"/>
      <c r="H130" s="23">
        <v>1407</v>
      </c>
      <c r="I130" s="23">
        <f>I131</f>
        <v>1399.2</v>
      </c>
      <c r="J130" s="6">
        <f t="shared" si="9"/>
        <v>99.4456289978678</v>
      </c>
    </row>
    <row r="131" spans="1:10" s="4" customFormat="1" ht="30">
      <c r="A131" s="21"/>
      <c r="B131" s="24" t="s">
        <v>60</v>
      </c>
      <c r="C131" s="25">
        <v>992</v>
      </c>
      <c r="D131" s="25" t="s">
        <v>34</v>
      </c>
      <c r="E131" s="25" t="s">
        <v>14</v>
      </c>
      <c r="F131" s="25" t="s">
        <v>113</v>
      </c>
      <c r="G131" s="25" t="s">
        <v>61</v>
      </c>
      <c r="H131" s="23">
        <f>1399.2+7.9</f>
        <v>1407.1000000000001</v>
      </c>
      <c r="I131" s="23">
        <v>1399.2</v>
      </c>
      <c r="J131" s="6">
        <f t="shared" si="9"/>
        <v>99.43856158055574</v>
      </c>
    </row>
    <row r="132" spans="1:10" s="4" customFormat="1" ht="15">
      <c r="A132" s="21"/>
      <c r="B132" s="24" t="s">
        <v>114</v>
      </c>
      <c r="C132" s="25">
        <v>992</v>
      </c>
      <c r="D132" s="25" t="s">
        <v>34</v>
      </c>
      <c r="E132" s="25" t="s">
        <v>14</v>
      </c>
      <c r="F132" s="25" t="s">
        <v>115</v>
      </c>
      <c r="G132" s="25"/>
      <c r="H132" s="23">
        <f>H133</f>
        <v>521.5</v>
      </c>
      <c r="I132" s="23">
        <f>I133</f>
        <v>521.5</v>
      </c>
      <c r="J132" s="6">
        <f t="shared" si="9"/>
        <v>100</v>
      </c>
    </row>
    <row r="133" spans="1:10" s="4" customFormat="1" ht="30">
      <c r="A133" s="21"/>
      <c r="B133" s="24" t="s">
        <v>60</v>
      </c>
      <c r="C133" s="25">
        <v>992</v>
      </c>
      <c r="D133" s="25" t="s">
        <v>34</v>
      </c>
      <c r="E133" s="25" t="s">
        <v>14</v>
      </c>
      <c r="F133" s="25" t="s">
        <v>115</v>
      </c>
      <c r="G133" s="25" t="s">
        <v>61</v>
      </c>
      <c r="H133" s="23">
        <v>521.5</v>
      </c>
      <c r="I133" s="23">
        <v>521.5</v>
      </c>
      <c r="J133" s="6">
        <f t="shared" si="9"/>
        <v>100</v>
      </c>
    </row>
    <row r="134" spans="1:10" s="4" customFormat="1" ht="15">
      <c r="A134" s="21"/>
      <c r="B134" s="24" t="s">
        <v>38</v>
      </c>
      <c r="C134" s="25">
        <v>992</v>
      </c>
      <c r="D134" s="25" t="s">
        <v>34</v>
      </c>
      <c r="E134" s="25" t="s">
        <v>14</v>
      </c>
      <c r="F134" s="25" t="s">
        <v>116</v>
      </c>
      <c r="G134" s="25"/>
      <c r="H134" s="23">
        <f>H135</f>
        <v>3085.6</v>
      </c>
      <c r="I134" s="23">
        <f>I135</f>
        <v>3085.5</v>
      </c>
      <c r="J134" s="6">
        <f t="shared" si="9"/>
        <v>99.99675913922738</v>
      </c>
    </row>
    <row r="135" spans="1:10" s="4" customFormat="1" ht="30">
      <c r="A135" s="21"/>
      <c r="B135" s="24" t="s">
        <v>60</v>
      </c>
      <c r="C135" s="25">
        <v>992</v>
      </c>
      <c r="D135" s="25" t="s">
        <v>34</v>
      </c>
      <c r="E135" s="25" t="s">
        <v>14</v>
      </c>
      <c r="F135" s="25" t="s">
        <v>116</v>
      </c>
      <c r="G135" s="25" t="s">
        <v>61</v>
      </c>
      <c r="H135" s="23">
        <v>3085.6</v>
      </c>
      <c r="I135" s="23">
        <v>3085.5</v>
      </c>
      <c r="J135" s="6">
        <f t="shared" si="9"/>
        <v>99.99675913922738</v>
      </c>
    </row>
    <row r="136" spans="1:10" s="4" customFormat="1" ht="15">
      <c r="A136" s="21">
        <v>6</v>
      </c>
      <c r="B136" s="24" t="s">
        <v>39</v>
      </c>
      <c r="C136" s="25">
        <v>992</v>
      </c>
      <c r="D136" s="25" t="s">
        <v>40</v>
      </c>
      <c r="E136" s="25" t="s">
        <v>16</v>
      </c>
      <c r="F136" s="25"/>
      <c r="G136" s="25"/>
      <c r="H136" s="23">
        <f aca="true" t="shared" si="10" ref="H136:I140">H137</f>
        <v>166.6</v>
      </c>
      <c r="I136" s="23">
        <f t="shared" si="10"/>
        <v>166.6</v>
      </c>
      <c r="J136" s="6">
        <f t="shared" si="9"/>
        <v>100</v>
      </c>
    </row>
    <row r="137" spans="1:10" s="19" customFormat="1" ht="45">
      <c r="A137" s="21"/>
      <c r="B137" s="24" t="s">
        <v>198</v>
      </c>
      <c r="C137" s="25">
        <v>992</v>
      </c>
      <c r="D137" s="25" t="s">
        <v>40</v>
      </c>
      <c r="E137" s="25" t="s">
        <v>40</v>
      </c>
      <c r="F137" s="25" t="s">
        <v>199</v>
      </c>
      <c r="G137" s="25"/>
      <c r="H137" s="23">
        <f t="shared" si="10"/>
        <v>166.6</v>
      </c>
      <c r="I137" s="23">
        <f t="shared" si="10"/>
        <v>166.6</v>
      </c>
      <c r="J137" s="6">
        <f t="shared" si="9"/>
        <v>100</v>
      </c>
    </row>
    <row r="138" spans="1:10" s="19" customFormat="1" ht="15">
      <c r="A138" s="21"/>
      <c r="B138" s="24" t="s">
        <v>117</v>
      </c>
      <c r="C138" s="25">
        <v>992</v>
      </c>
      <c r="D138" s="25" t="s">
        <v>40</v>
      </c>
      <c r="E138" s="25" t="s">
        <v>40</v>
      </c>
      <c r="F138" s="25" t="s">
        <v>199</v>
      </c>
      <c r="G138" s="25"/>
      <c r="H138" s="23">
        <f t="shared" si="10"/>
        <v>166.6</v>
      </c>
      <c r="I138" s="23">
        <f t="shared" si="10"/>
        <v>166.6</v>
      </c>
      <c r="J138" s="6">
        <f t="shared" si="9"/>
        <v>100</v>
      </c>
    </row>
    <row r="139" spans="1:10" s="4" customFormat="1" ht="15">
      <c r="A139" s="21"/>
      <c r="B139" s="24" t="s">
        <v>118</v>
      </c>
      <c r="C139" s="25">
        <v>992</v>
      </c>
      <c r="D139" s="25" t="s">
        <v>40</v>
      </c>
      <c r="E139" s="25" t="s">
        <v>40</v>
      </c>
      <c r="F139" s="25" t="s">
        <v>200</v>
      </c>
      <c r="G139" s="25"/>
      <c r="H139" s="23">
        <f t="shared" si="10"/>
        <v>166.6</v>
      </c>
      <c r="I139" s="23">
        <f t="shared" si="10"/>
        <v>166.6</v>
      </c>
      <c r="J139" s="6">
        <f t="shared" si="9"/>
        <v>100</v>
      </c>
    </row>
    <row r="140" spans="1:10" s="4" customFormat="1" ht="15">
      <c r="A140" s="21"/>
      <c r="B140" s="24" t="s">
        <v>119</v>
      </c>
      <c r="C140" s="25">
        <v>992</v>
      </c>
      <c r="D140" s="25" t="s">
        <v>40</v>
      </c>
      <c r="E140" s="25" t="s">
        <v>40</v>
      </c>
      <c r="F140" s="25" t="s">
        <v>200</v>
      </c>
      <c r="G140" s="25"/>
      <c r="H140" s="23">
        <f t="shared" si="10"/>
        <v>166.6</v>
      </c>
      <c r="I140" s="23">
        <f t="shared" si="10"/>
        <v>166.6</v>
      </c>
      <c r="J140" s="6">
        <f t="shared" si="9"/>
        <v>100</v>
      </c>
    </row>
    <row r="141" spans="1:10" s="4" customFormat="1" ht="30">
      <c r="A141" s="21"/>
      <c r="B141" s="24" t="s">
        <v>60</v>
      </c>
      <c r="C141" s="25">
        <v>992</v>
      </c>
      <c r="D141" s="25" t="s">
        <v>40</v>
      </c>
      <c r="E141" s="25" t="s">
        <v>40</v>
      </c>
      <c r="F141" s="25" t="s">
        <v>200</v>
      </c>
      <c r="G141" s="25" t="s">
        <v>61</v>
      </c>
      <c r="H141" s="23">
        <v>166.6</v>
      </c>
      <c r="I141" s="23">
        <v>166.6</v>
      </c>
      <c r="J141" s="6">
        <f t="shared" si="9"/>
        <v>100</v>
      </c>
    </row>
    <row r="142" spans="1:10" s="4" customFormat="1" ht="15">
      <c r="A142" s="21">
        <v>7</v>
      </c>
      <c r="B142" s="24" t="s">
        <v>120</v>
      </c>
      <c r="C142" s="25">
        <v>992</v>
      </c>
      <c r="D142" s="25" t="s">
        <v>41</v>
      </c>
      <c r="E142" s="25" t="s">
        <v>16</v>
      </c>
      <c r="F142" s="25"/>
      <c r="G142" s="25"/>
      <c r="H142" s="23">
        <f>H143+H168</f>
        <v>17494.5</v>
      </c>
      <c r="I142" s="23">
        <f>I143+I168</f>
        <v>17493.100000000002</v>
      </c>
      <c r="J142" s="6">
        <f t="shared" si="9"/>
        <v>99.99199748492384</v>
      </c>
    </row>
    <row r="143" spans="1:10" s="4" customFormat="1" ht="15">
      <c r="A143" s="21"/>
      <c r="B143" s="24" t="s">
        <v>42</v>
      </c>
      <c r="C143" s="25">
        <v>992</v>
      </c>
      <c r="D143" s="25" t="s">
        <v>41</v>
      </c>
      <c r="E143" s="25" t="s">
        <v>13</v>
      </c>
      <c r="F143" s="25"/>
      <c r="G143" s="25"/>
      <c r="H143" s="23">
        <f>H144</f>
        <v>16656.3</v>
      </c>
      <c r="I143" s="23">
        <f>I144</f>
        <v>16654.9</v>
      </c>
      <c r="J143" s="6">
        <f t="shared" si="9"/>
        <v>99.99159477194817</v>
      </c>
    </row>
    <row r="144" spans="1:10" s="4" customFormat="1" ht="15">
      <c r="A144" s="21"/>
      <c r="B144" s="24" t="s">
        <v>42</v>
      </c>
      <c r="C144" s="25">
        <v>992</v>
      </c>
      <c r="D144" s="25" t="s">
        <v>41</v>
      </c>
      <c r="E144" s="25" t="s">
        <v>13</v>
      </c>
      <c r="F144" s="25"/>
      <c r="G144" s="25"/>
      <c r="H144" s="23">
        <f>H145+H166</f>
        <v>16656.3</v>
      </c>
      <c r="I144" s="23">
        <f>I145+I166</f>
        <v>16654.9</v>
      </c>
      <c r="J144" s="6">
        <f t="shared" si="9"/>
        <v>99.99159477194817</v>
      </c>
    </row>
    <row r="145" spans="1:10" s="4" customFormat="1" ht="34.5" customHeight="1">
      <c r="A145" s="21"/>
      <c r="B145" s="24" t="s">
        <v>201</v>
      </c>
      <c r="C145" s="25">
        <v>992</v>
      </c>
      <c r="D145" s="25" t="s">
        <v>41</v>
      </c>
      <c r="E145" s="25" t="s">
        <v>13</v>
      </c>
      <c r="F145" s="25" t="s">
        <v>202</v>
      </c>
      <c r="G145" s="25"/>
      <c r="H145" s="23">
        <f>H151+H160+H146+H156+H163+H158</f>
        <v>12382.9</v>
      </c>
      <c r="I145" s="23">
        <f>I151+I160+I146+I156+I163+I158</f>
        <v>12381.5</v>
      </c>
      <c r="J145" s="6">
        <f t="shared" si="9"/>
        <v>99.98869408619952</v>
      </c>
    </row>
    <row r="146" spans="1:10" s="4" customFormat="1" ht="15">
      <c r="A146" s="21"/>
      <c r="B146" s="27" t="s">
        <v>125</v>
      </c>
      <c r="C146" s="25">
        <v>992</v>
      </c>
      <c r="D146" s="25" t="s">
        <v>41</v>
      </c>
      <c r="E146" s="25" t="s">
        <v>13</v>
      </c>
      <c r="F146" s="25" t="s">
        <v>203</v>
      </c>
      <c r="G146" s="25"/>
      <c r="H146" s="23">
        <f>H147</f>
        <v>7079.499999999999</v>
      </c>
      <c r="I146" s="23">
        <f>I147</f>
        <v>7078.099999999999</v>
      </c>
      <c r="J146" s="6">
        <f t="shared" si="9"/>
        <v>99.98022459213223</v>
      </c>
    </row>
    <row r="147" spans="1:10" s="4" customFormat="1" ht="30">
      <c r="A147" s="21"/>
      <c r="B147" s="27" t="s">
        <v>92</v>
      </c>
      <c r="C147" s="25">
        <v>992</v>
      </c>
      <c r="D147" s="25" t="s">
        <v>41</v>
      </c>
      <c r="E147" s="25" t="s">
        <v>13</v>
      </c>
      <c r="F147" s="25" t="s">
        <v>203</v>
      </c>
      <c r="G147" s="25"/>
      <c r="H147" s="23">
        <f>H148+H149+H150</f>
        <v>7079.499999999999</v>
      </c>
      <c r="I147" s="23">
        <f>I148+I149+I150</f>
        <v>7078.099999999999</v>
      </c>
      <c r="J147" s="6">
        <f t="shared" si="9"/>
        <v>99.98022459213223</v>
      </c>
    </row>
    <row r="148" spans="1:10" s="4" customFormat="1" ht="75">
      <c r="A148" s="21"/>
      <c r="B148" s="27" t="s">
        <v>56</v>
      </c>
      <c r="C148" s="25">
        <v>992</v>
      </c>
      <c r="D148" s="25" t="s">
        <v>41</v>
      </c>
      <c r="E148" s="25" t="s">
        <v>13</v>
      </c>
      <c r="F148" s="25" t="s">
        <v>203</v>
      </c>
      <c r="G148" s="25" t="s">
        <v>57</v>
      </c>
      <c r="H148" s="23">
        <v>4948.9</v>
      </c>
      <c r="I148" s="23">
        <v>4947.5</v>
      </c>
      <c r="J148" s="6">
        <f t="shared" si="9"/>
        <v>99.97171088524723</v>
      </c>
    </row>
    <row r="149" spans="1:10" s="4" customFormat="1" ht="30">
      <c r="A149" s="21"/>
      <c r="B149" s="27" t="s">
        <v>60</v>
      </c>
      <c r="C149" s="25">
        <v>992</v>
      </c>
      <c r="D149" s="25" t="s">
        <v>41</v>
      </c>
      <c r="E149" s="25" t="s">
        <v>13</v>
      </c>
      <c r="F149" s="25" t="s">
        <v>203</v>
      </c>
      <c r="G149" s="25" t="s">
        <v>61</v>
      </c>
      <c r="H149" s="23">
        <v>2012.2</v>
      </c>
      <c r="I149" s="23">
        <v>2012.2</v>
      </c>
      <c r="J149" s="6">
        <f t="shared" si="9"/>
        <v>100</v>
      </c>
    </row>
    <row r="150" spans="1:10" s="4" customFormat="1" ht="15">
      <c r="A150" s="21"/>
      <c r="B150" s="27" t="s">
        <v>65</v>
      </c>
      <c r="C150" s="25">
        <v>992</v>
      </c>
      <c r="D150" s="25" t="s">
        <v>41</v>
      </c>
      <c r="E150" s="25" t="s">
        <v>13</v>
      </c>
      <c r="F150" s="25" t="s">
        <v>203</v>
      </c>
      <c r="G150" s="25" t="s">
        <v>66</v>
      </c>
      <c r="H150" s="23">
        <v>118.4</v>
      </c>
      <c r="I150" s="23">
        <v>118.4</v>
      </c>
      <c r="J150" s="6">
        <f t="shared" si="9"/>
        <v>100</v>
      </c>
    </row>
    <row r="151" spans="1:10" s="4" customFormat="1" ht="30">
      <c r="A151" s="21"/>
      <c r="B151" s="27" t="s">
        <v>123</v>
      </c>
      <c r="C151" s="25">
        <v>992</v>
      </c>
      <c r="D151" s="25" t="s">
        <v>41</v>
      </c>
      <c r="E151" s="25" t="s">
        <v>13</v>
      </c>
      <c r="F151" s="25" t="s">
        <v>204</v>
      </c>
      <c r="G151" s="25"/>
      <c r="H151" s="23">
        <f>H152</f>
        <v>2881.3</v>
      </c>
      <c r="I151" s="23">
        <f>I152</f>
        <v>2881.3</v>
      </c>
      <c r="J151" s="6">
        <f t="shared" si="9"/>
        <v>100</v>
      </c>
    </row>
    <row r="152" spans="1:10" s="4" customFormat="1" ht="30">
      <c r="A152" s="21"/>
      <c r="B152" s="27" t="s">
        <v>92</v>
      </c>
      <c r="C152" s="25">
        <v>992</v>
      </c>
      <c r="D152" s="25" t="s">
        <v>41</v>
      </c>
      <c r="E152" s="25" t="s">
        <v>13</v>
      </c>
      <c r="F152" s="25" t="s">
        <v>204</v>
      </c>
      <c r="G152" s="25"/>
      <c r="H152" s="23">
        <f>H153+H154+H155</f>
        <v>2881.3</v>
      </c>
      <c r="I152" s="23">
        <f>I153+I154+I155</f>
        <v>2881.3</v>
      </c>
      <c r="J152" s="6">
        <f t="shared" si="9"/>
        <v>100</v>
      </c>
    </row>
    <row r="153" spans="1:10" s="4" customFormat="1" ht="75">
      <c r="A153" s="21"/>
      <c r="B153" s="27" t="s">
        <v>56</v>
      </c>
      <c r="C153" s="25">
        <v>992</v>
      </c>
      <c r="D153" s="25" t="s">
        <v>41</v>
      </c>
      <c r="E153" s="25" t="s">
        <v>13</v>
      </c>
      <c r="F153" s="25" t="s">
        <v>204</v>
      </c>
      <c r="G153" s="25" t="s">
        <v>57</v>
      </c>
      <c r="H153" s="23">
        <v>2172.3</v>
      </c>
      <c r="I153" s="23">
        <v>2172.3</v>
      </c>
      <c r="J153" s="6">
        <f t="shared" si="9"/>
        <v>100</v>
      </c>
    </row>
    <row r="154" spans="1:10" s="4" customFormat="1" ht="30">
      <c r="A154" s="21"/>
      <c r="B154" s="27" t="s">
        <v>60</v>
      </c>
      <c r="C154" s="25">
        <v>992</v>
      </c>
      <c r="D154" s="25" t="s">
        <v>41</v>
      </c>
      <c r="E154" s="25" t="s">
        <v>13</v>
      </c>
      <c r="F154" s="25" t="s">
        <v>204</v>
      </c>
      <c r="G154" s="25" t="s">
        <v>61</v>
      </c>
      <c r="H154" s="23">
        <v>626.5</v>
      </c>
      <c r="I154" s="23">
        <v>626.5</v>
      </c>
      <c r="J154" s="6">
        <f t="shared" si="9"/>
        <v>100</v>
      </c>
    </row>
    <row r="155" spans="1:10" s="4" customFormat="1" ht="15">
      <c r="A155" s="21"/>
      <c r="B155" s="24" t="s">
        <v>65</v>
      </c>
      <c r="C155" s="25">
        <v>992</v>
      </c>
      <c r="D155" s="25" t="s">
        <v>41</v>
      </c>
      <c r="E155" s="25" t="s">
        <v>13</v>
      </c>
      <c r="F155" s="25" t="s">
        <v>204</v>
      </c>
      <c r="G155" s="25" t="s">
        <v>66</v>
      </c>
      <c r="H155" s="23">
        <v>82.5</v>
      </c>
      <c r="I155" s="23">
        <v>82.5</v>
      </c>
      <c r="J155" s="6">
        <f t="shared" si="9"/>
        <v>100</v>
      </c>
    </row>
    <row r="156" spans="1:10" s="4" customFormat="1" ht="30">
      <c r="A156" s="21"/>
      <c r="B156" s="24" t="s">
        <v>205</v>
      </c>
      <c r="C156" s="25">
        <v>992</v>
      </c>
      <c r="D156" s="25" t="s">
        <v>41</v>
      </c>
      <c r="E156" s="25" t="s">
        <v>13</v>
      </c>
      <c r="F156" s="25" t="s">
        <v>206</v>
      </c>
      <c r="G156" s="25"/>
      <c r="H156" s="23">
        <f>H157</f>
        <v>26.7</v>
      </c>
      <c r="I156" s="23">
        <f>I157</f>
        <v>26.7</v>
      </c>
      <c r="J156" s="6">
        <f t="shared" si="9"/>
        <v>100</v>
      </c>
    </row>
    <row r="157" spans="1:10" s="4" customFormat="1" ht="30">
      <c r="A157" s="21"/>
      <c r="B157" s="27" t="s">
        <v>60</v>
      </c>
      <c r="C157" s="25">
        <v>992</v>
      </c>
      <c r="D157" s="25" t="s">
        <v>41</v>
      </c>
      <c r="E157" s="25" t="s">
        <v>13</v>
      </c>
      <c r="F157" s="25" t="s">
        <v>206</v>
      </c>
      <c r="G157" s="25" t="s">
        <v>61</v>
      </c>
      <c r="H157" s="23">
        <f>20+6.7</f>
        <v>26.7</v>
      </c>
      <c r="I157" s="23">
        <v>26.7</v>
      </c>
      <c r="J157" s="6">
        <f t="shared" si="9"/>
        <v>100</v>
      </c>
    </row>
    <row r="158" spans="1:10" s="4" customFormat="1" ht="30">
      <c r="A158" s="21"/>
      <c r="B158" s="27" t="s">
        <v>207</v>
      </c>
      <c r="C158" s="25">
        <v>992</v>
      </c>
      <c r="D158" s="25" t="s">
        <v>41</v>
      </c>
      <c r="E158" s="25" t="s">
        <v>13</v>
      </c>
      <c r="F158" s="25" t="s">
        <v>208</v>
      </c>
      <c r="G158" s="25"/>
      <c r="H158" s="23">
        <f>H159</f>
        <v>27</v>
      </c>
      <c r="I158" s="23">
        <f>I159</f>
        <v>27</v>
      </c>
      <c r="J158" s="6">
        <f t="shared" si="9"/>
        <v>100</v>
      </c>
    </row>
    <row r="159" spans="1:10" s="4" customFormat="1" ht="30">
      <c r="A159" s="21"/>
      <c r="B159" s="27" t="s">
        <v>60</v>
      </c>
      <c r="C159" s="25">
        <v>992</v>
      </c>
      <c r="D159" s="25" t="s">
        <v>41</v>
      </c>
      <c r="E159" s="25" t="s">
        <v>13</v>
      </c>
      <c r="F159" s="25" t="s">
        <v>208</v>
      </c>
      <c r="G159" s="25" t="s">
        <v>61</v>
      </c>
      <c r="H159" s="23">
        <v>27</v>
      </c>
      <c r="I159" s="29">
        <v>27</v>
      </c>
      <c r="J159" s="6">
        <f t="shared" si="9"/>
        <v>100</v>
      </c>
    </row>
    <row r="160" spans="1:10" s="4" customFormat="1" ht="30">
      <c r="A160" s="21"/>
      <c r="B160" s="27" t="s">
        <v>126</v>
      </c>
      <c r="C160" s="25">
        <v>992</v>
      </c>
      <c r="D160" s="25" t="s">
        <v>41</v>
      </c>
      <c r="E160" s="25" t="s">
        <v>13</v>
      </c>
      <c r="F160" s="25" t="s">
        <v>209</v>
      </c>
      <c r="G160" s="25"/>
      <c r="H160" s="23">
        <f>H161</f>
        <v>1701</v>
      </c>
      <c r="I160" s="29">
        <f>I161</f>
        <v>1701</v>
      </c>
      <c r="J160" s="6">
        <f t="shared" si="9"/>
        <v>100</v>
      </c>
    </row>
    <row r="161" spans="1:10" s="4" customFormat="1" ht="30">
      <c r="A161" s="21"/>
      <c r="B161" s="27" t="s">
        <v>92</v>
      </c>
      <c r="C161" s="25">
        <v>992</v>
      </c>
      <c r="D161" s="25" t="s">
        <v>41</v>
      </c>
      <c r="E161" s="25" t="s">
        <v>13</v>
      </c>
      <c r="F161" s="25" t="s">
        <v>209</v>
      </c>
      <c r="G161" s="25"/>
      <c r="H161" s="23">
        <f>H162</f>
        <v>1701</v>
      </c>
      <c r="I161" s="29">
        <f>I162</f>
        <v>1701</v>
      </c>
      <c r="J161" s="6">
        <f t="shared" si="9"/>
        <v>100</v>
      </c>
    </row>
    <row r="162" spans="1:10" s="4" customFormat="1" ht="30">
      <c r="A162" s="21"/>
      <c r="B162" s="27" t="s">
        <v>127</v>
      </c>
      <c r="C162" s="25">
        <v>992</v>
      </c>
      <c r="D162" s="25" t="s">
        <v>41</v>
      </c>
      <c r="E162" s="25" t="s">
        <v>13</v>
      </c>
      <c r="F162" s="25" t="s">
        <v>209</v>
      </c>
      <c r="G162" s="25" t="s">
        <v>128</v>
      </c>
      <c r="H162" s="23">
        <v>1701</v>
      </c>
      <c r="I162" s="29">
        <v>1701</v>
      </c>
      <c r="J162" s="6">
        <f t="shared" si="9"/>
        <v>100</v>
      </c>
    </row>
    <row r="163" spans="1:10" s="4" customFormat="1" ht="15">
      <c r="A163" s="21"/>
      <c r="B163" s="27" t="s">
        <v>124</v>
      </c>
      <c r="C163" s="25">
        <v>992</v>
      </c>
      <c r="D163" s="25" t="s">
        <v>41</v>
      </c>
      <c r="E163" s="25" t="s">
        <v>13</v>
      </c>
      <c r="F163" s="25" t="s">
        <v>210</v>
      </c>
      <c r="G163" s="25"/>
      <c r="H163" s="23">
        <f>H164+H165</f>
        <v>667.4000000000001</v>
      </c>
      <c r="I163" s="29">
        <f>I165+I164</f>
        <v>667.4000000000001</v>
      </c>
      <c r="J163" s="6">
        <f t="shared" si="9"/>
        <v>100.00000000000001</v>
      </c>
    </row>
    <row r="164" spans="1:10" s="4" customFormat="1" ht="75">
      <c r="A164" s="21"/>
      <c r="B164" s="27" t="s">
        <v>56</v>
      </c>
      <c r="C164" s="25">
        <v>992</v>
      </c>
      <c r="D164" s="25" t="s">
        <v>41</v>
      </c>
      <c r="E164" s="25" t="s">
        <v>13</v>
      </c>
      <c r="F164" s="25" t="s">
        <v>210</v>
      </c>
      <c r="G164" s="25" t="s">
        <v>57</v>
      </c>
      <c r="H164" s="23">
        <v>122.7</v>
      </c>
      <c r="I164" s="29">
        <v>122.7</v>
      </c>
      <c r="J164" s="6">
        <f t="shared" si="9"/>
        <v>100</v>
      </c>
    </row>
    <row r="165" spans="1:10" s="4" customFormat="1" ht="30">
      <c r="A165" s="21"/>
      <c r="B165" s="27" t="s">
        <v>60</v>
      </c>
      <c r="C165" s="25">
        <v>992</v>
      </c>
      <c r="D165" s="25" t="s">
        <v>41</v>
      </c>
      <c r="E165" s="25" t="s">
        <v>13</v>
      </c>
      <c r="F165" s="25" t="s">
        <v>210</v>
      </c>
      <c r="G165" s="25" t="s">
        <v>61</v>
      </c>
      <c r="H165" s="23">
        <v>544.7</v>
      </c>
      <c r="I165" s="29">
        <v>544.7</v>
      </c>
      <c r="J165" s="6">
        <f t="shared" si="9"/>
        <v>100</v>
      </c>
    </row>
    <row r="166" spans="1:10" s="4" customFormat="1" ht="30">
      <c r="A166" s="21"/>
      <c r="B166" s="24" t="s">
        <v>121</v>
      </c>
      <c r="C166" s="25">
        <v>992</v>
      </c>
      <c r="D166" s="25" t="s">
        <v>41</v>
      </c>
      <c r="E166" s="25" t="s">
        <v>13</v>
      </c>
      <c r="F166" s="25" t="s">
        <v>122</v>
      </c>
      <c r="G166" s="25"/>
      <c r="H166" s="37">
        <f>H167</f>
        <v>4273.4</v>
      </c>
      <c r="I166" s="29">
        <f>I167</f>
        <v>4273.4</v>
      </c>
      <c r="J166" s="6">
        <f t="shared" si="9"/>
        <v>100</v>
      </c>
    </row>
    <row r="167" spans="1:10" s="4" customFormat="1" ht="75">
      <c r="A167" s="21"/>
      <c r="B167" s="24" t="s">
        <v>56</v>
      </c>
      <c r="C167" s="25">
        <v>992</v>
      </c>
      <c r="D167" s="25" t="s">
        <v>41</v>
      </c>
      <c r="E167" s="25" t="s">
        <v>13</v>
      </c>
      <c r="F167" s="25" t="s">
        <v>122</v>
      </c>
      <c r="G167" s="25" t="s">
        <v>57</v>
      </c>
      <c r="H167" s="37">
        <v>4273.4</v>
      </c>
      <c r="I167" s="29">
        <v>4273.4</v>
      </c>
      <c r="J167" s="6">
        <f t="shared" si="9"/>
        <v>100</v>
      </c>
    </row>
    <row r="168" spans="1:10" s="19" customFormat="1" ht="15">
      <c r="A168" s="21"/>
      <c r="B168" s="24" t="s">
        <v>129</v>
      </c>
      <c r="C168" s="25">
        <v>992</v>
      </c>
      <c r="D168" s="25" t="s">
        <v>41</v>
      </c>
      <c r="E168" s="25" t="s">
        <v>19</v>
      </c>
      <c r="F168" s="25"/>
      <c r="G168" s="25"/>
      <c r="H168" s="37">
        <f aca="true" t="shared" si="11" ref="H168:I171">H169</f>
        <v>838.2</v>
      </c>
      <c r="I168" s="37">
        <f t="shared" si="11"/>
        <v>838.2</v>
      </c>
      <c r="J168" s="6">
        <f t="shared" si="9"/>
        <v>100</v>
      </c>
    </row>
    <row r="169" spans="1:10" s="19" customFormat="1" ht="45">
      <c r="A169" s="21"/>
      <c r="B169" s="24" t="s">
        <v>201</v>
      </c>
      <c r="C169" s="25">
        <v>992</v>
      </c>
      <c r="D169" s="25" t="s">
        <v>41</v>
      </c>
      <c r="E169" s="25" t="s">
        <v>19</v>
      </c>
      <c r="F169" s="25" t="s">
        <v>211</v>
      </c>
      <c r="G169" s="25"/>
      <c r="H169" s="37">
        <f t="shared" si="11"/>
        <v>838.2</v>
      </c>
      <c r="I169" s="37">
        <f t="shared" si="11"/>
        <v>838.2</v>
      </c>
      <c r="J169" s="6">
        <f t="shared" si="9"/>
        <v>100</v>
      </c>
    </row>
    <row r="170" spans="1:10" s="4" customFormat="1" ht="30">
      <c r="A170" s="21"/>
      <c r="B170" s="24" t="s">
        <v>130</v>
      </c>
      <c r="C170" s="25">
        <v>992</v>
      </c>
      <c r="D170" s="25" t="s">
        <v>41</v>
      </c>
      <c r="E170" s="25" t="s">
        <v>19</v>
      </c>
      <c r="F170" s="25" t="s">
        <v>212</v>
      </c>
      <c r="G170" s="25"/>
      <c r="H170" s="37">
        <f t="shared" si="11"/>
        <v>838.2</v>
      </c>
      <c r="I170" s="37">
        <f t="shared" si="11"/>
        <v>838.2</v>
      </c>
      <c r="J170" s="6">
        <f t="shared" si="9"/>
        <v>100</v>
      </c>
    </row>
    <row r="171" spans="1:10" s="4" customFormat="1" ht="30">
      <c r="A171" s="21">
        <v>9</v>
      </c>
      <c r="B171" s="24" t="s">
        <v>131</v>
      </c>
      <c r="C171" s="25">
        <v>992</v>
      </c>
      <c r="D171" s="25" t="s">
        <v>41</v>
      </c>
      <c r="E171" s="25" t="s">
        <v>19</v>
      </c>
      <c r="F171" s="25" t="s">
        <v>212</v>
      </c>
      <c r="G171" s="25"/>
      <c r="H171" s="37">
        <f t="shared" si="11"/>
        <v>838.2</v>
      </c>
      <c r="I171" s="37">
        <f t="shared" si="11"/>
        <v>838.2</v>
      </c>
      <c r="J171" s="6">
        <f t="shared" si="9"/>
        <v>100</v>
      </c>
    </row>
    <row r="172" spans="1:10" s="4" customFormat="1" ht="30">
      <c r="A172" s="21"/>
      <c r="B172" s="24" t="s">
        <v>60</v>
      </c>
      <c r="C172" s="25">
        <v>992</v>
      </c>
      <c r="D172" s="25" t="s">
        <v>41</v>
      </c>
      <c r="E172" s="25" t="s">
        <v>19</v>
      </c>
      <c r="F172" s="25" t="s">
        <v>212</v>
      </c>
      <c r="G172" s="25" t="s">
        <v>61</v>
      </c>
      <c r="H172" s="37">
        <v>838.2</v>
      </c>
      <c r="I172" s="38">
        <v>838.2</v>
      </c>
      <c r="J172" s="6">
        <f t="shared" si="9"/>
        <v>100</v>
      </c>
    </row>
    <row r="173" spans="1:10" s="4" customFormat="1" ht="20.25">
      <c r="A173" s="21"/>
      <c r="B173" s="24" t="s">
        <v>43</v>
      </c>
      <c r="C173" s="25">
        <v>992</v>
      </c>
      <c r="D173" s="25" t="s">
        <v>27</v>
      </c>
      <c r="E173" s="25"/>
      <c r="F173" s="25"/>
      <c r="G173" s="28"/>
      <c r="H173" s="37">
        <f>H174</f>
        <v>77.1</v>
      </c>
      <c r="I173" s="37">
        <f>I174</f>
        <v>77.1</v>
      </c>
      <c r="J173" s="6">
        <f t="shared" si="9"/>
        <v>100</v>
      </c>
    </row>
    <row r="174" spans="1:10" s="4" customFormat="1" ht="45">
      <c r="A174" s="21"/>
      <c r="B174" s="24" t="s">
        <v>157</v>
      </c>
      <c r="C174" s="25">
        <v>992</v>
      </c>
      <c r="D174" s="25" t="s">
        <v>27</v>
      </c>
      <c r="E174" s="25" t="s">
        <v>13</v>
      </c>
      <c r="F174" s="25" t="s">
        <v>213</v>
      </c>
      <c r="G174" s="28"/>
      <c r="H174" s="37">
        <f>H175</f>
        <v>77.1</v>
      </c>
      <c r="I174" s="37">
        <f>I175</f>
        <v>77.1</v>
      </c>
      <c r="J174" s="6">
        <f t="shared" si="9"/>
        <v>100</v>
      </c>
    </row>
    <row r="175" spans="1:10" s="4" customFormat="1" ht="30">
      <c r="A175" s="21"/>
      <c r="B175" s="24" t="s">
        <v>132</v>
      </c>
      <c r="C175" s="25">
        <v>992</v>
      </c>
      <c r="D175" s="25" t="s">
        <v>27</v>
      </c>
      <c r="E175" s="25" t="s">
        <v>13</v>
      </c>
      <c r="F175" s="25" t="s">
        <v>213</v>
      </c>
      <c r="G175" s="28"/>
      <c r="H175" s="37">
        <f>H176+H178</f>
        <v>77.1</v>
      </c>
      <c r="I175" s="37">
        <f>I176+I178</f>
        <v>77.1</v>
      </c>
      <c r="J175" s="6">
        <f aca="true" t="shared" si="12" ref="J175:J186">I175*100/H175</f>
        <v>100</v>
      </c>
    </row>
    <row r="176" spans="1:10" s="4" customFormat="1" ht="30">
      <c r="A176" s="21"/>
      <c r="B176" s="24" t="s">
        <v>133</v>
      </c>
      <c r="C176" s="25">
        <v>992</v>
      </c>
      <c r="D176" s="25" t="s">
        <v>27</v>
      </c>
      <c r="E176" s="25" t="s">
        <v>13</v>
      </c>
      <c r="F176" s="25" t="s">
        <v>214</v>
      </c>
      <c r="G176" s="28"/>
      <c r="H176" s="37">
        <f>H177</f>
        <v>65</v>
      </c>
      <c r="I176" s="37">
        <f>I177</f>
        <v>65</v>
      </c>
      <c r="J176" s="6">
        <f t="shared" si="12"/>
        <v>100</v>
      </c>
    </row>
    <row r="177" spans="1:10" s="4" customFormat="1" ht="30">
      <c r="A177" s="21"/>
      <c r="B177" s="24" t="s">
        <v>53</v>
      </c>
      <c r="C177" s="25">
        <v>992</v>
      </c>
      <c r="D177" s="25" t="s">
        <v>27</v>
      </c>
      <c r="E177" s="25" t="s">
        <v>13</v>
      </c>
      <c r="F177" s="25" t="s">
        <v>214</v>
      </c>
      <c r="G177" s="25" t="s">
        <v>215</v>
      </c>
      <c r="H177" s="37">
        <v>65</v>
      </c>
      <c r="I177" s="38">
        <v>65</v>
      </c>
      <c r="J177" s="6">
        <f t="shared" si="12"/>
        <v>100</v>
      </c>
    </row>
    <row r="178" spans="1:10" s="4" customFormat="1" ht="15">
      <c r="A178" s="12"/>
      <c r="B178" s="24" t="s">
        <v>134</v>
      </c>
      <c r="C178" s="25">
        <v>992</v>
      </c>
      <c r="D178" s="25" t="s">
        <v>27</v>
      </c>
      <c r="E178" s="25" t="s">
        <v>14</v>
      </c>
      <c r="F178" s="25" t="s">
        <v>216</v>
      </c>
      <c r="G178" s="25"/>
      <c r="H178" s="37">
        <f>H179</f>
        <v>12.1</v>
      </c>
      <c r="I178" s="37">
        <f>I179</f>
        <v>12.1</v>
      </c>
      <c r="J178" s="6">
        <f t="shared" si="12"/>
        <v>100</v>
      </c>
    </row>
    <row r="179" spans="1:10" s="4" customFormat="1" ht="15">
      <c r="A179" s="12"/>
      <c r="B179" s="24" t="s">
        <v>135</v>
      </c>
      <c r="C179" s="25">
        <v>992</v>
      </c>
      <c r="D179" s="25" t="s">
        <v>27</v>
      </c>
      <c r="E179" s="25" t="s">
        <v>14</v>
      </c>
      <c r="F179" s="25" t="s">
        <v>217</v>
      </c>
      <c r="G179" s="25"/>
      <c r="H179" s="37">
        <f>H180</f>
        <v>12.1</v>
      </c>
      <c r="I179" s="37">
        <f>I180</f>
        <v>12.1</v>
      </c>
      <c r="J179" s="6">
        <f t="shared" si="12"/>
        <v>100</v>
      </c>
    </row>
    <row r="180" spans="1:10" s="4" customFormat="1" ht="30">
      <c r="A180" s="19"/>
      <c r="B180" s="24" t="s">
        <v>60</v>
      </c>
      <c r="C180" s="25">
        <v>992</v>
      </c>
      <c r="D180" s="25" t="s">
        <v>27</v>
      </c>
      <c r="E180" s="25" t="s">
        <v>14</v>
      </c>
      <c r="F180" s="25" t="s">
        <v>217</v>
      </c>
      <c r="G180" s="25" t="s">
        <v>61</v>
      </c>
      <c r="H180" s="37">
        <f>20-7.9</f>
        <v>12.1</v>
      </c>
      <c r="I180" s="38">
        <v>12.1</v>
      </c>
      <c r="J180" s="6">
        <f t="shared" si="12"/>
        <v>100</v>
      </c>
    </row>
    <row r="181" spans="1:10" s="4" customFormat="1" ht="15">
      <c r="A181" s="19"/>
      <c r="B181" s="24" t="s">
        <v>50</v>
      </c>
      <c r="C181" s="25">
        <v>992</v>
      </c>
      <c r="D181" s="25" t="s">
        <v>20</v>
      </c>
      <c r="E181" s="25"/>
      <c r="F181" s="25"/>
      <c r="G181" s="25"/>
      <c r="H181" s="37">
        <f aca="true" t="shared" si="13" ref="H181:I185">H182</f>
        <v>1151.3</v>
      </c>
      <c r="I181" s="37">
        <f t="shared" si="13"/>
        <v>1151.3</v>
      </c>
      <c r="J181" s="6">
        <f t="shared" si="12"/>
        <v>100</v>
      </c>
    </row>
    <row r="182" spans="1:10" s="4" customFormat="1" ht="45">
      <c r="A182" s="12"/>
      <c r="B182" s="24" t="s">
        <v>218</v>
      </c>
      <c r="C182" s="25">
        <v>992</v>
      </c>
      <c r="D182" s="25" t="s">
        <v>20</v>
      </c>
      <c r="E182" s="25" t="s">
        <v>18</v>
      </c>
      <c r="F182" s="25"/>
      <c r="G182" s="25"/>
      <c r="H182" s="37">
        <f t="shared" si="13"/>
        <v>1151.3</v>
      </c>
      <c r="I182" s="37">
        <f t="shared" si="13"/>
        <v>1151.3</v>
      </c>
      <c r="J182" s="6">
        <f t="shared" si="12"/>
        <v>100</v>
      </c>
    </row>
    <row r="183" spans="1:10" s="4" customFormat="1" ht="15">
      <c r="A183" s="12"/>
      <c r="B183" s="24" t="s">
        <v>136</v>
      </c>
      <c r="C183" s="25">
        <v>992</v>
      </c>
      <c r="D183" s="25" t="s">
        <v>20</v>
      </c>
      <c r="E183" s="25" t="s">
        <v>18</v>
      </c>
      <c r="F183" s="25" t="s">
        <v>219</v>
      </c>
      <c r="G183" s="25"/>
      <c r="H183" s="37">
        <f t="shared" si="13"/>
        <v>1151.3</v>
      </c>
      <c r="I183" s="37">
        <f t="shared" si="13"/>
        <v>1151.3</v>
      </c>
      <c r="J183" s="6">
        <f t="shared" si="12"/>
        <v>100</v>
      </c>
    </row>
    <row r="184" spans="1:10" s="4" customFormat="1" ht="30">
      <c r="A184" s="12"/>
      <c r="B184" s="24" t="s">
        <v>137</v>
      </c>
      <c r="C184" s="25">
        <v>992</v>
      </c>
      <c r="D184" s="25" t="s">
        <v>20</v>
      </c>
      <c r="E184" s="25" t="s">
        <v>18</v>
      </c>
      <c r="F184" s="25" t="s">
        <v>220</v>
      </c>
      <c r="G184" s="25"/>
      <c r="H184" s="37">
        <f t="shared" si="13"/>
        <v>1151.3</v>
      </c>
      <c r="I184" s="37">
        <f t="shared" si="13"/>
        <v>1151.3</v>
      </c>
      <c r="J184" s="6">
        <f t="shared" si="12"/>
        <v>100</v>
      </c>
    </row>
    <row r="185" spans="1:10" s="4" customFormat="1" ht="20.25" customHeight="1">
      <c r="A185" s="12"/>
      <c r="B185" s="24" t="s">
        <v>138</v>
      </c>
      <c r="C185" s="25">
        <v>992</v>
      </c>
      <c r="D185" s="25" t="s">
        <v>20</v>
      </c>
      <c r="E185" s="25" t="s">
        <v>18</v>
      </c>
      <c r="F185" s="25" t="s">
        <v>220</v>
      </c>
      <c r="G185" s="25"/>
      <c r="H185" s="37">
        <f t="shared" si="13"/>
        <v>1151.3</v>
      </c>
      <c r="I185" s="37">
        <f t="shared" si="13"/>
        <v>1151.3</v>
      </c>
      <c r="J185" s="6">
        <f t="shared" si="12"/>
        <v>100</v>
      </c>
    </row>
    <row r="186" spans="1:10" s="4" customFormat="1" ht="30">
      <c r="A186" s="12"/>
      <c r="B186" s="24" t="s">
        <v>60</v>
      </c>
      <c r="C186" s="25">
        <v>992</v>
      </c>
      <c r="D186" s="25" t="s">
        <v>20</v>
      </c>
      <c r="E186" s="25" t="s">
        <v>18</v>
      </c>
      <c r="F186" s="25" t="s">
        <v>220</v>
      </c>
      <c r="G186" s="25" t="s">
        <v>61</v>
      </c>
      <c r="H186" s="37">
        <v>1151.3</v>
      </c>
      <c r="I186" s="38">
        <v>1151.3</v>
      </c>
      <c r="J186" s="6">
        <f t="shared" si="12"/>
        <v>100</v>
      </c>
    </row>
    <row r="187" spans="1:10" s="4" customFormat="1" ht="12.75">
      <c r="A187" s="12"/>
      <c r="C187" s="12"/>
      <c r="D187" s="12"/>
      <c r="E187" s="12"/>
      <c r="F187" s="12"/>
      <c r="G187" s="12"/>
      <c r="H187" s="12"/>
      <c r="I187" s="12"/>
      <c r="J187" s="12"/>
    </row>
    <row r="188" spans="1:10" s="4" customFormat="1" ht="12.75">
      <c r="A188" s="12"/>
      <c r="C188" s="12"/>
      <c r="D188" s="12"/>
      <c r="E188" s="12"/>
      <c r="F188" s="12"/>
      <c r="G188" s="12"/>
      <c r="H188" s="12"/>
      <c r="I188" s="12"/>
      <c r="J188" s="12"/>
    </row>
    <row r="189" spans="1:10" s="4" customFormat="1" ht="15">
      <c r="A189" s="12"/>
      <c r="B189" s="19" t="s">
        <v>139</v>
      </c>
      <c r="C189" s="19"/>
      <c r="D189" s="19"/>
      <c r="E189" s="19"/>
      <c r="F189" s="19"/>
      <c r="G189" s="12"/>
      <c r="H189" s="12"/>
      <c r="I189" s="12"/>
      <c r="J189" s="12"/>
    </row>
    <row r="190" spans="1:10" s="4" customFormat="1" ht="15">
      <c r="A190" s="12"/>
      <c r="B190" s="19" t="s">
        <v>140</v>
      </c>
      <c r="C190" s="19"/>
      <c r="D190" s="19"/>
      <c r="E190" s="19"/>
      <c r="F190" s="19"/>
      <c r="G190" s="12"/>
      <c r="H190" s="12"/>
      <c r="I190" s="19" t="s">
        <v>141</v>
      </c>
      <c r="J190" s="12"/>
    </row>
    <row r="191" spans="1:10" s="4" customFormat="1" ht="12.75">
      <c r="A191" s="12"/>
      <c r="C191" s="12"/>
      <c r="D191" s="12"/>
      <c r="E191" s="12"/>
      <c r="F191" s="12"/>
      <c r="G191" s="12"/>
      <c r="H191" s="12"/>
      <c r="I191" s="12"/>
      <c r="J191" s="12"/>
    </row>
    <row r="192" spans="1:10" s="4" customFormat="1" ht="12.75">
      <c r="A192" s="12"/>
      <c r="C192" s="12"/>
      <c r="D192" s="12"/>
      <c r="E192" s="12"/>
      <c r="F192" s="12"/>
      <c r="G192" s="12"/>
      <c r="H192" s="12"/>
      <c r="I192" s="12"/>
      <c r="J192" s="12"/>
    </row>
    <row r="193" spans="1:10" s="4" customFormat="1" ht="12.75">
      <c r="A193" s="12"/>
      <c r="C193" s="12"/>
      <c r="D193" s="12"/>
      <c r="E193" s="12"/>
      <c r="F193" s="12"/>
      <c r="G193" s="12"/>
      <c r="H193" s="12"/>
      <c r="I193" s="12"/>
      <c r="J193" s="12"/>
    </row>
    <row r="194" spans="1:10" s="4" customFormat="1" ht="12.75">
      <c r="A194" s="12"/>
      <c r="C194" s="12"/>
      <c r="D194" s="12"/>
      <c r="E194" s="12"/>
      <c r="F194" s="12"/>
      <c r="G194" s="12"/>
      <c r="H194" s="12"/>
      <c r="I194" s="12"/>
      <c r="J194" s="12"/>
    </row>
    <row r="195" spans="1:10" s="4" customFormat="1" ht="12.75">
      <c r="A195" s="12"/>
      <c r="C195" s="12"/>
      <c r="D195" s="12"/>
      <c r="E195" s="12"/>
      <c r="F195" s="12"/>
      <c r="G195" s="12"/>
      <c r="H195" s="12"/>
      <c r="I195" s="12"/>
      <c r="J195" s="12"/>
    </row>
    <row r="196" spans="1:10" s="4" customFormat="1" ht="12.75">
      <c r="A196" s="12"/>
      <c r="C196" s="12"/>
      <c r="D196" s="12"/>
      <c r="E196" s="12"/>
      <c r="F196" s="12"/>
      <c r="G196" s="12"/>
      <c r="H196" s="12"/>
      <c r="I196" s="12"/>
      <c r="J196" s="12"/>
    </row>
    <row r="197" spans="1:10" s="4" customFormat="1" ht="12.75">
      <c r="A197" s="12"/>
      <c r="C197" s="12"/>
      <c r="D197" s="12"/>
      <c r="E197" s="12"/>
      <c r="F197" s="12"/>
      <c r="G197" s="12"/>
      <c r="H197" s="12"/>
      <c r="I197" s="12"/>
      <c r="J197" s="12"/>
    </row>
    <row r="198" spans="1:10" s="4" customFormat="1" ht="12.75">
      <c r="A198" s="12"/>
      <c r="C198" s="12"/>
      <c r="D198" s="12"/>
      <c r="E198" s="12"/>
      <c r="F198" s="12"/>
      <c r="G198" s="12"/>
      <c r="H198" s="12"/>
      <c r="I198" s="12"/>
      <c r="J198" s="12"/>
    </row>
    <row r="199" spans="1:10" s="4" customFormat="1" ht="12.75">
      <c r="A199" s="12"/>
      <c r="C199" s="12"/>
      <c r="D199" s="12"/>
      <c r="E199" s="12"/>
      <c r="F199" s="12"/>
      <c r="G199" s="12"/>
      <c r="H199" s="12"/>
      <c r="I199" s="12"/>
      <c r="J199" s="12"/>
    </row>
    <row r="200" spans="1:10" s="4" customFormat="1" ht="12.75">
      <c r="A200" s="12"/>
      <c r="C200" s="12"/>
      <c r="D200" s="12"/>
      <c r="E200" s="12"/>
      <c r="F200" s="12"/>
      <c r="G200" s="12"/>
      <c r="H200" s="12"/>
      <c r="I200" s="12"/>
      <c r="J200" s="12"/>
    </row>
    <row r="201" spans="1:10" s="4" customFormat="1" ht="12.75">
      <c r="A201" s="12"/>
      <c r="C201" s="12"/>
      <c r="D201" s="12"/>
      <c r="E201" s="12"/>
      <c r="F201" s="12"/>
      <c r="G201" s="12"/>
      <c r="H201" s="12"/>
      <c r="I201" s="12"/>
      <c r="J201" s="12"/>
    </row>
    <row r="202" spans="1:10" s="4" customFormat="1" ht="12.75">
      <c r="A202" s="12"/>
      <c r="C202" s="12"/>
      <c r="D202" s="12"/>
      <c r="E202" s="12"/>
      <c r="F202" s="12"/>
      <c r="G202" s="12"/>
      <c r="H202" s="12"/>
      <c r="I202" s="12"/>
      <c r="J202" s="12"/>
    </row>
    <row r="203" spans="1:10" s="4" customFormat="1" ht="12.75">
      <c r="A203" s="12"/>
      <c r="C203" s="12"/>
      <c r="D203" s="12"/>
      <c r="E203" s="12"/>
      <c r="F203" s="12"/>
      <c r="G203" s="12"/>
      <c r="H203" s="12"/>
      <c r="I203" s="12"/>
      <c r="J203" s="12"/>
    </row>
    <row r="204" spans="1:10" s="4" customFormat="1" ht="12.75">
      <c r="A204" s="12"/>
      <c r="C204" s="12"/>
      <c r="D204" s="12"/>
      <c r="E204" s="12"/>
      <c r="F204" s="12"/>
      <c r="G204" s="12"/>
      <c r="H204" s="12"/>
      <c r="I204" s="12"/>
      <c r="J204" s="12"/>
    </row>
    <row r="205" spans="1:10" s="4" customFormat="1" ht="12.75">
      <c r="A205" s="12"/>
      <c r="C205" s="12"/>
      <c r="D205" s="12"/>
      <c r="E205" s="12"/>
      <c r="F205" s="12"/>
      <c r="G205" s="12"/>
      <c r="H205" s="12"/>
      <c r="I205" s="12"/>
      <c r="J205" s="12"/>
    </row>
    <row r="206" spans="1:10" s="4" customFormat="1" ht="12.75">
      <c r="A206" s="12"/>
      <c r="C206" s="12"/>
      <c r="D206" s="12"/>
      <c r="E206" s="12"/>
      <c r="F206" s="12"/>
      <c r="G206" s="12"/>
      <c r="H206" s="12"/>
      <c r="I206" s="12"/>
      <c r="J206" s="12"/>
    </row>
    <row r="207" spans="1:10" s="4" customFormat="1" ht="12.75">
      <c r="A207" s="12"/>
      <c r="C207" s="12"/>
      <c r="D207" s="12"/>
      <c r="E207" s="12"/>
      <c r="F207" s="12"/>
      <c r="G207" s="12"/>
      <c r="H207" s="12"/>
      <c r="I207" s="12"/>
      <c r="J207" s="12"/>
    </row>
    <row r="208" spans="1:10" s="4" customFormat="1" ht="12.75">
      <c r="A208" s="12"/>
      <c r="C208" s="12"/>
      <c r="D208" s="12"/>
      <c r="E208" s="12"/>
      <c r="F208" s="12"/>
      <c r="G208" s="12"/>
      <c r="H208" s="12"/>
      <c r="I208" s="12"/>
      <c r="J208" s="12"/>
    </row>
    <row r="209" spans="1:10" s="4" customFormat="1" ht="12.75">
      <c r="A209" s="12"/>
      <c r="C209" s="12"/>
      <c r="D209" s="12"/>
      <c r="E209" s="12"/>
      <c r="F209" s="12"/>
      <c r="G209" s="12"/>
      <c r="H209" s="12"/>
      <c r="I209" s="12"/>
      <c r="J209" s="12"/>
    </row>
    <row r="210" spans="1:10" s="4" customFormat="1" ht="12.75">
      <c r="A210" s="12"/>
      <c r="C210" s="12"/>
      <c r="D210" s="12"/>
      <c r="E210" s="12"/>
      <c r="F210" s="12"/>
      <c r="G210" s="12"/>
      <c r="H210" s="12"/>
      <c r="I210" s="12"/>
      <c r="J210" s="12"/>
    </row>
    <row r="211" spans="1:10" s="4" customFormat="1" ht="12.75">
      <c r="A211" s="12"/>
      <c r="C211" s="12"/>
      <c r="D211" s="12"/>
      <c r="E211" s="12"/>
      <c r="F211" s="12"/>
      <c r="G211" s="12"/>
      <c r="H211" s="12"/>
      <c r="I211" s="12"/>
      <c r="J211" s="12"/>
    </row>
    <row r="212" spans="1:10" s="4" customFormat="1" ht="12.75">
      <c r="A212" s="12"/>
      <c r="C212" s="12"/>
      <c r="D212" s="12"/>
      <c r="E212" s="12"/>
      <c r="F212" s="12"/>
      <c r="G212" s="12"/>
      <c r="H212" s="12"/>
      <c r="I212" s="12"/>
      <c r="J212" s="12"/>
    </row>
    <row r="213" spans="1:10" s="4" customFormat="1" ht="12.75">
      <c r="A213" s="12"/>
      <c r="C213" s="12"/>
      <c r="D213" s="12"/>
      <c r="E213" s="12"/>
      <c r="F213" s="12"/>
      <c r="G213" s="12"/>
      <c r="H213" s="12"/>
      <c r="I213" s="12"/>
      <c r="J213" s="12"/>
    </row>
    <row r="214" spans="1:10" s="4" customFormat="1" ht="12.75">
      <c r="A214" s="12"/>
      <c r="C214" s="12"/>
      <c r="D214" s="12"/>
      <c r="E214" s="12"/>
      <c r="F214" s="12"/>
      <c r="G214" s="12"/>
      <c r="H214" s="12"/>
      <c r="I214" s="12"/>
      <c r="J214" s="12"/>
    </row>
    <row r="215" spans="1:10" s="4" customFormat="1" ht="12.75">
      <c r="A215" s="12"/>
      <c r="C215" s="12"/>
      <c r="D215" s="12"/>
      <c r="E215" s="12"/>
      <c r="F215" s="12"/>
      <c r="G215" s="12"/>
      <c r="H215" s="12"/>
      <c r="I215" s="12"/>
      <c r="J215" s="12"/>
    </row>
    <row r="216" spans="1:10" s="4" customFormat="1" ht="12.75">
      <c r="A216" s="12"/>
      <c r="C216" s="12"/>
      <c r="D216" s="12"/>
      <c r="E216" s="12"/>
      <c r="F216" s="12"/>
      <c r="G216" s="12"/>
      <c r="H216" s="12"/>
      <c r="I216" s="12"/>
      <c r="J216" s="12"/>
    </row>
    <row r="217" spans="1:10" s="4" customFormat="1" ht="12.75">
      <c r="A217" s="12"/>
      <c r="C217" s="12"/>
      <c r="D217" s="12"/>
      <c r="E217" s="12"/>
      <c r="F217" s="12"/>
      <c r="G217" s="12"/>
      <c r="H217" s="12"/>
      <c r="I217" s="12"/>
      <c r="J217" s="12"/>
    </row>
    <row r="218" spans="1:10" s="4" customFormat="1" ht="12.75">
      <c r="A218" s="12"/>
      <c r="C218" s="12"/>
      <c r="D218" s="12"/>
      <c r="E218" s="12"/>
      <c r="F218" s="12"/>
      <c r="G218" s="12"/>
      <c r="H218" s="12"/>
      <c r="I218" s="12"/>
      <c r="J218" s="12"/>
    </row>
    <row r="219" spans="1:10" s="4" customFormat="1" ht="12.75">
      <c r="A219" s="12"/>
      <c r="C219" s="12"/>
      <c r="D219" s="12"/>
      <c r="E219" s="12"/>
      <c r="F219" s="12"/>
      <c r="G219" s="12"/>
      <c r="H219" s="12"/>
      <c r="I219" s="12"/>
      <c r="J219" s="12"/>
    </row>
    <row r="220" spans="1:10" s="4" customFormat="1" ht="12.75">
      <c r="A220" s="12"/>
      <c r="C220" s="12"/>
      <c r="D220" s="12"/>
      <c r="E220" s="12"/>
      <c r="F220" s="12"/>
      <c r="G220" s="12"/>
      <c r="H220" s="12"/>
      <c r="I220" s="12"/>
      <c r="J220" s="12"/>
    </row>
    <row r="221" spans="1:10" s="4" customFormat="1" ht="12.75">
      <c r="A221" s="12"/>
      <c r="C221" s="12"/>
      <c r="D221" s="12"/>
      <c r="E221" s="12"/>
      <c r="F221" s="12"/>
      <c r="G221" s="12"/>
      <c r="H221" s="12"/>
      <c r="I221" s="12"/>
      <c r="J221" s="12"/>
    </row>
    <row r="222" spans="1:10" s="4" customFormat="1" ht="12.75">
      <c r="A222" s="12"/>
      <c r="C222" s="12"/>
      <c r="D222" s="12"/>
      <c r="E222" s="12"/>
      <c r="F222" s="12"/>
      <c r="G222" s="12"/>
      <c r="H222" s="12"/>
      <c r="I222" s="12"/>
      <c r="J222" s="12"/>
    </row>
    <row r="223" spans="1:10" s="4" customFormat="1" ht="12.75">
      <c r="A223" s="12"/>
      <c r="C223" s="12"/>
      <c r="D223" s="12"/>
      <c r="E223" s="12"/>
      <c r="F223" s="12"/>
      <c r="G223" s="12"/>
      <c r="H223" s="12"/>
      <c r="I223" s="12"/>
      <c r="J223" s="12"/>
    </row>
    <row r="224" spans="1:10" s="4" customFormat="1" ht="12.75">
      <c r="A224" s="12"/>
      <c r="C224" s="12"/>
      <c r="D224" s="12"/>
      <c r="E224" s="12"/>
      <c r="F224" s="12"/>
      <c r="G224" s="12"/>
      <c r="H224" s="12"/>
      <c r="I224" s="12"/>
      <c r="J224" s="12"/>
    </row>
    <row r="225" spans="1:10" s="4" customFormat="1" ht="12.75">
      <c r="A225" s="12"/>
      <c r="C225" s="12"/>
      <c r="D225" s="12"/>
      <c r="E225" s="12"/>
      <c r="F225" s="12"/>
      <c r="G225" s="12"/>
      <c r="H225" s="12"/>
      <c r="I225" s="12"/>
      <c r="J225" s="12"/>
    </row>
    <row r="226" spans="1:10" s="4" customFormat="1" ht="12.75">
      <c r="A226" s="12"/>
      <c r="C226" s="12"/>
      <c r="D226" s="12"/>
      <c r="E226" s="12"/>
      <c r="F226" s="12"/>
      <c r="G226" s="12"/>
      <c r="H226" s="12"/>
      <c r="I226" s="12"/>
      <c r="J226" s="12"/>
    </row>
    <row r="227" spans="1:8" ht="12.75">
      <c r="A227" s="12"/>
      <c r="B227" s="4"/>
      <c r="C227" s="12"/>
      <c r="D227" s="12"/>
      <c r="E227" s="12"/>
      <c r="F227" s="12"/>
      <c r="G227" s="12"/>
      <c r="H227" s="12"/>
    </row>
    <row r="228" spans="1:8" ht="12.75">
      <c r="A228" s="12"/>
      <c r="B228" s="4"/>
      <c r="C228" s="12"/>
      <c r="D228" s="12"/>
      <c r="E228" s="12"/>
      <c r="F228" s="12"/>
      <c r="G228" s="12"/>
      <c r="H228" s="12"/>
    </row>
    <row r="229" spans="1:8" ht="12.75">
      <c r="A229" s="12"/>
      <c r="B229" s="4"/>
      <c r="C229" s="12"/>
      <c r="D229" s="12"/>
      <c r="E229" s="12"/>
      <c r="F229" s="12"/>
      <c r="G229" s="12"/>
      <c r="H229" s="12"/>
    </row>
    <row r="230" spans="1:8" ht="12.75">
      <c r="A230" s="12"/>
      <c r="B230" s="4"/>
      <c r="C230" s="12"/>
      <c r="D230" s="12"/>
      <c r="E230" s="12"/>
      <c r="F230" s="12"/>
      <c r="G230" s="12"/>
      <c r="H230" s="12"/>
    </row>
    <row r="231" spans="1:8" ht="12.75">
      <c r="A231" s="12"/>
      <c r="B231" s="4"/>
      <c r="C231" s="12"/>
      <c r="D231" s="12"/>
      <c r="E231" s="12"/>
      <c r="F231" s="12"/>
      <c r="G231" s="12"/>
      <c r="H231" s="12"/>
    </row>
    <row r="232" spans="1:8" ht="12.75">
      <c r="A232" s="12"/>
      <c r="B232" s="4"/>
      <c r="C232" s="12"/>
      <c r="D232" s="12"/>
      <c r="E232" s="12"/>
      <c r="F232" s="12"/>
      <c r="G232" s="12"/>
      <c r="H232" s="12"/>
    </row>
    <row r="233" spans="1:8" ht="12.75">
      <c r="A233" s="12"/>
      <c r="B233" s="4"/>
      <c r="C233" s="12"/>
      <c r="D233" s="12"/>
      <c r="E233" s="12"/>
      <c r="F233" s="12"/>
      <c r="G233" s="12"/>
      <c r="H233" s="12"/>
    </row>
    <row r="234" spans="1:8" ht="12.75">
      <c r="A234" s="12"/>
      <c r="B234" s="4"/>
      <c r="C234" s="12"/>
      <c r="D234" s="12"/>
      <c r="E234" s="12"/>
      <c r="F234" s="12"/>
      <c r="G234" s="12"/>
      <c r="H234" s="12"/>
    </row>
    <row r="235" spans="1:8" ht="12.75">
      <c r="A235" s="12"/>
      <c r="B235" s="4"/>
      <c r="C235" s="12"/>
      <c r="D235" s="12"/>
      <c r="E235" s="12"/>
      <c r="F235" s="12"/>
      <c r="G235" s="12"/>
      <c r="H235" s="12"/>
    </row>
    <row r="236" spans="1:8" ht="12.75">
      <c r="A236" s="12"/>
      <c r="B236" s="4"/>
      <c r="C236" s="12"/>
      <c r="D236" s="12"/>
      <c r="E236" s="12"/>
      <c r="F236" s="12"/>
      <c r="G236" s="12"/>
      <c r="H236" s="12"/>
    </row>
    <row r="237" spans="1:8" ht="12.75">
      <c r="A237" s="12"/>
      <c r="B237" s="4"/>
      <c r="C237" s="12"/>
      <c r="D237" s="12"/>
      <c r="E237" s="12"/>
      <c r="F237" s="12"/>
      <c r="G237" s="12"/>
      <c r="H237" s="12"/>
    </row>
    <row r="238" spans="1:8" ht="12.75">
      <c r="A238" s="12"/>
      <c r="B238" s="4"/>
      <c r="C238" s="12"/>
      <c r="D238" s="12"/>
      <c r="E238" s="12"/>
      <c r="F238" s="12"/>
      <c r="G238" s="12"/>
      <c r="H238" s="12"/>
    </row>
    <row r="239" spans="2:8" ht="12.75">
      <c r="B239" s="4"/>
      <c r="C239" s="12"/>
      <c r="D239" s="12"/>
      <c r="E239" s="12"/>
      <c r="F239" s="12"/>
      <c r="G239" s="12"/>
      <c r="H239" s="12"/>
    </row>
    <row r="240" spans="2:8" ht="12.75">
      <c r="B240" s="4"/>
      <c r="C240" s="12"/>
      <c r="D240" s="12"/>
      <c r="E240" s="12"/>
      <c r="F240" s="12"/>
      <c r="G240" s="12"/>
      <c r="H240" s="12"/>
    </row>
    <row r="241" spans="2:8" ht="12.75">
      <c r="B241" s="4"/>
      <c r="C241" s="12"/>
      <c r="D241" s="12"/>
      <c r="E241" s="12"/>
      <c r="F241" s="12"/>
      <c r="G241" s="12"/>
      <c r="H241" s="12"/>
    </row>
    <row r="242" spans="2:8" ht="12.75">
      <c r="B242" s="4"/>
      <c r="C242" s="12"/>
      <c r="D242" s="12"/>
      <c r="E242" s="12"/>
      <c r="F242" s="12"/>
      <c r="G242" s="12"/>
      <c r="H242" s="12"/>
    </row>
    <row r="243" spans="2:8" ht="12.75">
      <c r="B243" s="4"/>
      <c r="C243" s="12"/>
      <c r="D243" s="12"/>
      <c r="E243" s="12"/>
      <c r="F243" s="12"/>
      <c r="G243" s="12"/>
      <c r="H243" s="12"/>
    </row>
    <row r="244" spans="2:8" ht="12.75">
      <c r="B244" s="4"/>
      <c r="C244" s="12"/>
      <c r="D244" s="12"/>
      <c r="E244" s="12"/>
      <c r="F244" s="12"/>
      <c r="G244" s="12"/>
      <c r="H244" s="12"/>
    </row>
    <row r="245" spans="2:7" ht="12.75">
      <c r="B245" s="4"/>
      <c r="C245" s="12"/>
      <c r="D245" s="12"/>
      <c r="E245" s="12"/>
      <c r="F245" s="12"/>
      <c r="G245" s="12"/>
    </row>
    <row r="246" spans="2:7" ht="12.75">
      <c r="B246" s="4"/>
      <c r="C246" s="12"/>
      <c r="D246" s="12"/>
      <c r="E246" s="12"/>
      <c r="F246" s="12"/>
      <c r="G246" s="12"/>
    </row>
    <row r="247" spans="2:7" ht="12.75">
      <c r="B247" s="4"/>
      <c r="C247" s="12"/>
      <c r="D247" s="12"/>
      <c r="E247" s="12"/>
      <c r="F247" s="12"/>
      <c r="G247" s="12"/>
    </row>
    <row r="248" spans="2:7" ht="12.75">
      <c r="B248" s="4"/>
      <c r="C248" s="12"/>
      <c r="D248" s="12"/>
      <c r="E248" s="12"/>
      <c r="F248" s="12"/>
      <c r="G248" s="12"/>
    </row>
    <row r="249" spans="2:7" ht="12.75">
      <c r="B249" s="4"/>
      <c r="C249" s="12"/>
      <c r="D249" s="12"/>
      <c r="E249" s="12"/>
      <c r="F249" s="12"/>
      <c r="G249" s="12"/>
    </row>
    <row r="250" spans="2:6" ht="12.75">
      <c r="B250" s="4"/>
      <c r="C250" s="12"/>
      <c r="D250" s="12"/>
      <c r="E250" s="12"/>
      <c r="F250" s="12"/>
    </row>
    <row r="251" spans="2:6" ht="12.75">
      <c r="B251" s="4"/>
      <c r="C251" s="12"/>
      <c r="D251" s="12"/>
      <c r="E251" s="12"/>
      <c r="F251" s="12"/>
    </row>
    <row r="252" spans="2:6" ht="12.75">
      <c r="B252" s="4"/>
      <c r="C252" s="12"/>
      <c r="D252" s="12"/>
      <c r="E252" s="12"/>
      <c r="F252" s="12"/>
    </row>
    <row r="253" spans="2:6" ht="12.75">
      <c r="B253" s="4"/>
      <c r="C253" s="12"/>
      <c r="D253" s="12"/>
      <c r="E253" s="12"/>
      <c r="F253" s="12"/>
    </row>
    <row r="254" spans="2:6" ht="12.75">
      <c r="B254" s="4"/>
      <c r="C254" s="12"/>
      <c r="D254" s="12"/>
      <c r="E254" s="12"/>
      <c r="F254" s="12"/>
    </row>
    <row r="255" spans="2:6" ht="12.75">
      <c r="B255" s="4"/>
      <c r="C255" s="12"/>
      <c r="D255" s="12"/>
      <c r="E255" s="12"/>
      <c r="F255" s="12"/>
    </row>
    <row r="256" spans="2:6" ht="12.75">
      <c r="B256" s="4"/>
      <c r="C256" s="12"/>
      <c r="D256" s="12"/>
      <c r="E256" s="12"/>
      <c r="F256" s="12"/>
    </row>
    <row r="257" spans="2:6" ht="12.75">
      <c r="B257" s="4"/>
      <c r="C257" s="12"/>
      <c r="D257" s="12"/>
      <c r="E257" s="12"/>
      <c r="F257" s="12"/>
    </row>
    <row r="258" spans="2:6" ht="12.75">
      <c r="B258" s="4"/>
      <c r="C258" s="12"/>
      <c r="D258" s="12"/>
      <c r="E258" s="12"/>
      <c r="F258" s="12"/>
    </row>
    <row r="259" spans="2:6" ht="12.75">
      <c r="B259" s="4"/>
      <c r="C259" s="12"/>
      <c r="D259" s="12"/>
      <c r="E259" s="12"/>
      <c r="F259" s="12"/>
    </row>
    <row r="260" spans="2:6" ht="12.75">
      <c r="B260" s="4"/>
      <c r="C260" s="12"/>
      <c r="D260" s="12"/>
      <c r="E260" s="12"/>
      <c r="F260" s="12"/>
    </row>
    <row r="261" spans="2:6" ht="12.75">
      <c r="B261" s="4"/>
      <c r="C261" s="12"/>
      <c r="D261" s="12"/>
      <c r="E261" s="12"/>
      <c r="F261" s="12"/>
    </row>
  </sheetData>
  <sheetProtection/>
  <mergeCells count="1">
    <mergeCell ref="B6:J6"/>
  </mergeCells>
  <printOptions/>
  <pageMargins left="0.1968503937007874" right="0" top="0.1968503937007874" bottom="0" header="0.5118110236220472" footer="0.5118110236220472"/>
  <pageSetup horizontalDpi="600" verticalDpi="600" orientation="portrait" paperSize="9" scale="52" r:id="rId1"/>
  <rowBreaks count="3" manualBreakCount="3">
    <brk id="51" max="9" man="1"/>
    <brk id="95" max="9" man="1"/>
    <brk id="1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2016-03-15T07:20:10Z</cp:lastPrinted>
  <dcterms:created xsi:type="dcterms:W3CDTF">1996-10-08T23:32:33Z</dcterms:created>
  <dcterms:modified xsi:type="dcterms:W3CDTF">2016-04-28T12:10:05Z</dcterms:modified>
  <cp:category/>
  <cp:version/>
  <cp:contentType/>
  <cp:contentStatus/>
</cp:coreProperties>
</file>