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'Лист2'!$A$1:$E$44</definedName>
  </definedNames>
  <calcPr fullCalcOnLoad="1"/>
</workbook>
</file>

<file path=xl/sharedStrings.xml><?xml version="1.0" encoding="utf-8"?>
<sst xmlns="http://schemas.openxmlformats.org/spreadsheetml/2006/main" count="75" uniqueCount="75">
  <si>
    <t>тыс.руб.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</si>
  <si>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</si>
  <si>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</si>
  <si>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</si>
  <si>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</si>
  <si>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</si>
  <si>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</si>
  <si>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</si>
  <si>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</si>
  <si>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</si>
  <si>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</si>
  <si>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</si>
  <si>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</si>
  <si>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Прочие субсидии бюджетам поселений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</si>
  <si>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</si>
  <si>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</si>
  <si>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</si>
  <si>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Е.В.Цыбуля</t>
  </si>
  <si>
    <t xml:space="preserve">сельского поселения </t>
  </si>
  <si>
    <t xml:space="preserve">Калининского района </t>
  </si>
  <si>
    <t>Процент 
исполнения</t>
  </si>
  <si>
    <t>1 11 05035 10 0000 120</t>
  </si>
  <si>
    <t>к решению Совета Калининского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</si>
  <si>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</si>
  <si>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Налоговые и неналоговые доходы</t>
  </si>
  <si>
    <t>Код</t>
  </si>
  <si>
    <t>Наименование дохода</t>
  </si>
  <si>
    <t>Всего, доходы</t>
  </si>
  <si>
    <t>1 06 06000 00 0000 110</t>
  </si>
  <si>
    <t>1 13 02065 10 0000 130</t>
  </si>
  <si>
    <t>2 02 30000 00 0000 150</t>
  </si>
  <si>
    <t xml:space="preserve">2 02 35118 10 0000 150 </t>
  </si>
  <si>
    <t>2 02 30024 10 0000 150</t>
  </si>
  <si>
    <t>администрации Калининского</t>
  </si>
  <si>
    <t>сельского поселения Калининского района</t>
  </si>
  <si>
    <t xml:space="preserve">Доходы, поступающие в порядке возмещения расходов, понесенных в связи с эксплуатацией имущества поселений </t>
  </si>
  <si>
    <t>2 02 100000 00 0000 150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</si>
  <si>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</si>
  <si>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</si>
  <si>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2 02 29999 10 0000 150</t>
  </si>
  <si>
    <t>1 13 01995 10 0000 130</t>
  </si>
  <si>
    <t>1 17 05050 10 0000 180</t>
  </si>
  <si>
    <t>Прочие неналоговые доходы бюджетов сельских поселений</t>
  </si>
  <si>
    <t>2 02 20077 10 0000 150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</si>
  <si>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</si>
  <si>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</si>
  <si>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от __________2023г. №_____</t>
  </si>
  <si>
    <t>Доходы бюджета Калининского сельского поселения Калининского района по кодам классификации доходов за 2022 год</t>
  </si>
  <si>
    <t>План на 2022 год</t>
  </si>
  <si>
    <t>Исполнено за  2022 год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</si>
  <si>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</si>
  <si>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</si>
  <si>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</si>
  <si>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</si>
  <si>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2 02 20000 00 0000 150</t>
  </si>
  <si>
    <t>2 02 25555 10 0000 150</t>
  </si>
  <si>
    <t>Субсидии бюджетам на реализацию программ формирования современной городской среды</t>
  </si>
  <si>
    <t>2 02 49999 10 0000 150</t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</si>
  <si>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</si>
  <si>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</si>
  <si>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</si>
  <si>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доходы от оказания платных услуг (работ) получателями средств бюджетов сельских поселений</t>
  </si>
  <si>
    <t xml:space="preserve">1 16 00000 00 0000 000
</t>
  </si>
  <si>
    <t>Дотации  бюджетам бюджетной системы Российской Федерации</t>
  </si>
  <si>
    <t>2 02 15001 10 0000 150</t>
  </si>
  <si>
    <t>Дотации 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</si>
  <si>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</si>
  <si>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</si>
  <si>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</si>
  <si>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Субвенции  бюджетам бюджетной системы Российской Федерации</t>
  </si>
  <si>
    <t>2 07 00000 00 0000 000</t>
  </si>
  <si>
    <t>2 07 05000 10 0000 150</t>
  </si>
  <si>
    <t>Прочие безвозмездные поступления в бюджеты сельских поселений</t>
  </si>
  <si>
    <t>Штрафы, санкции, возмещение ущерба</t>
  </si>
  <si>
    <t>Приложение 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</si>
</sst>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</numFmts>
  <fonts count="41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3" fillId="0" borderId="10" xfId="52" applyFont="1" applyBorder="1" applyAlignment="1">
      <alignment horizontal="justify" vertical="top" wrapText="1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 horizontal="right"/>
    </xf>
    <xf numFmtId="188" fontId="3" fillId="0" borderId="10" xfId="52" applyNumberFormat="1" applyFont="1" applyBorder="1" applyAlignment="1">
      <alignment horizontal="right" wrapText="1"/>
      <protection/>
    </xf>
    <xf numFmtId="188" fontId="3" fillId="0" borderId="10" xfId="52" applyNumberFormat="1" applyFont="1" applyBorder="1" applyAlignment="1">
      <alignment horizontal="center"/>
      <protection/>
    </xf>
    <xf numFmtId="188" fontId="3" fillId="0" borderId="11" xfId="52" applyNumberFormat="1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left" vertical="top" wrapText="1"/>
      <protection/>
    </xf>
    <xf numFmtId="188" fontId="6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5" fillId="0" borderId="10" xfId="52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88" fontId="5" fillId="0" borderId="10" xfId="52" applyNumberFormat="1" applyFont="1" applyBorder="1" applyAlignment="1">
      <alignment horizontal="center" wrapText="1"/>
      <protection/>
    </xf>
    <xf numFmtId="188" fontId="3" fillId="33" borderId="10" xfId="52" applyNumberFormat="1" applyFont="1" applyFill="1" applyBorder="1" applyAlignment="1">
      <alignment horizontal="center"/>
      <protection/>
    </xf>
    <xf numFmtId="188" fontId="3" fillId="33" borderId="11" xfId="52" applyNumberFormat="1" applyFont="1" applyFill="1" applyBorder="1" applyAlignment="1">
      <alignment horizontal="center"/>
      <protection/>
    </xf>
    <xf numFmtId="0" fontId="3" fillId="0" borderId="10" xfId="52" applyFont="1" applyBorder="1" applyAlignment="1">
      <alignment horizontal="left" wrapText="1"/>
      <protection/>
    </xf>
    <xf numFmtId="188" fontId="2" fillId="0" borderId="0" xfId="0" applyNumberFormat="1" applyFont="1" applyAlignment="1">
      <alignment/>
    </xf>
    <xf numFmtId="188" fontId="3" fillId="33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Border="1" applyAlignment="1">
      <alignment horizontal="left"/>
      <protection/>
    </xf>
    <xf numFmtId="188" fontId="6" fillId="0" borderId="10" xfId="52" applyNumberFormat="1" applyFont="1" applyBorder="1" applyAlignment="1">
      <alignment horizontal="right" wrapText="1"/>
      <protection/>
    </xf>
    <xf numFmtId="188" fontId="5" fillId="0" borderId="10" xfId="52" applyNumberFormat="1" applyFont="1" applyBorder="1" applyAlignment="1">
      <alignment horizontal="right" wrapText="1"/>
      <protection/>
    </xf>
    <xf numFmtId="0" fontId="3" fillId="34" borderId="10" xfId="52" applyFont="1" applyFill="1" applyBorder="1" applyAlignment="1">
      <alignment horizontal="left" vertical="top" wrapText="1"/>
      <protection/>
    </xf>
    <xf numFmtId="0" fontId="1" fillId="0" borderId="0" xfId="52" applyAlignment="1">
      <alignment horizontal="left"/>
      <protection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0" fontId="0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188" fontId="5" fillId="0" borderId="10" xfId="52" applyNumberFormat="1" applyFont="1" applyBorder="1" applyAlignment="1">
      <alignment horizontal="right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21.57421875" style="6" customWidth="1"/>
    <col min="2" max="2" width="44.7109375" style="6" customWidth="1"/>
    <col min="3" max="3" width="13.00390625" style="6" customWidth="1"/>
    <col min="4" max="4" width="13.140625" style="6" customWidth="1"/>
    <col min="5" max="5" width="10.28125" style="6" customWidth="1"/>
    <col min="6" max="16384" width="9.140625" style="6" customWidth="1"/>
  </cols>
  <sheetData>
    <row r="1" spans="1:3" ht="15.75">
      <c r="A1" s="5"/>
      <c r="B1" s="36"/>
      <c r="C1" s="11" t="s">
        <v>74</v>
      </c>
    </row>
    <row r="2" spans="1:3" ht="15.75">
      <c r="A2" s="5"/>
      <c r="C2" s="11" t="s">
        <v>22</v>
      </c>
    </row>
    <row r="3" spans="1:3" ht="15.75">
      <c r="A3" s="5"/>
      <c r="C3" s="11" t="s">
        <v>18</v>
      </c>
    </row>
    <row r="4" spans="1:3" ht="15.75">
      <c r="A4" s="5"/>
      <c r="C4" s="11" t="s">
        <v>19</v>
      </c>
    </row>
    <row r="5" spans="1:3" ht="15.75">
      <c r="A5" s="4"/>
      <c r="C5" s="11" t="s">
        <v>46</v>
      </c>
    </row>
    <row r="6" spans="1:4" ht="31.5" customHeight="1">
      <c r="A6" s="39" t="s">
        <v>47</v>
      </c>
      <c r="B6" s="39"/>
      <c r="C6" s="39"/>
      <c r="D6" s="39"/>
    </row>
    <row r="7" spans="1:5" ht="12.75">
      <c r="A7" s="5"/>
      <c r="B7" s="4"/>
      <c r="E7" s="1" t="s">
        <v>0</v>
      </c>
    </row>
    <row r="8" spans="1:5" ht="12.75" customHeight="1">
      <c r="A8" s="37" t="s">
        <v>25</v>
      </c>
      <c r="B8" s="37" t="s">
        <v>26</v>
      </c>
      <c r="C8" s="38" t="s">
        <v>48</v>
      </c>
      <c r="D8" s="38" t="s">
        <v>49</v>
      </c>
      <c r="E8" s="38" t="s">
        <v>20</v>
      </c>
    </row>
    <row r="9" spans="1:5" ht="18.75" customHeight="1">
      <c r="A9" s="37"/>
      <c r="B9" s="37"/>
      <c r="C9" s="38"/>
      <c r="D9" s="38"/>
      <c r="E9" s="38"/>
    </row>
    <row r="10" spans="1:6" ht="18" customHeight="1">
      <c r="A10" s="16"/>
      <c r="B10" s="13" t="s">
        <v>27</v>
      </c>
      <c r="C10" s="19">
        <f>C11+C25</f>
        <v>173343.7</v>
      </c>
      <c r="D10" s="19">
        <f>D11+D25</f>
        <v>174948.9</v>
      </c>
      <c r="E10" s="26">
        <f aca="true" t="shared" si="0" ref="E10:E18">D10*100/C10</f>
        <v>100.92602153986559</v>
      </c>
      <c r="F10" s="23"/>
    </row>
    <row r="11" spans="1:5" ht="17.25" customHeight="1">
      <c r="A11" s="12" t="s">
        <v>1</v>
      </c>
      <c r="B11" s="13" t="s">
        <v>24</v>
      </c>
      <c r="C11" s="19">
        <f>C12+C14+C15+C16+C17+C19+C20+C13+C23+C18+C21+C24+C22</f>
        <v>57232.9</v>
      </c>
      <c r="D11" s="19">
        <f>D12+D14+D15+D16+D17+D19+D20+D13+D23+D18+D21+D24+D22</f>
        <v>66593.49999999999</v>
      </c>
      <c r="E11" s="27">
        <f t="shared" si="0"/>
        <v>116.35527817042292</v>
      </c>
    </row>
    <row r="12" spans="1:5" ht="15" customHeight="1">
      <c r="A12" s="14" t="s">
        <v>2</v>
      </c>
      <c r="B12" s="2" t="s">
        <v>3</v>
      </c>
      <c r="C12" s="20">
        <f>24000+2000</f>
        <v>26000</v>
      </c>
      <c r="D12" s="9">
        <v>30201.3</v>
      </c>
      <c r="E12" s="8">
        <f t="shared" si="0"/>
        <v>116.15884615384616</v>
      </c>
    </row>
    <row r="13" spans="1:5" ht="31.5" customHeight="1">
      <c r="A13" s="14" t="s">
        <v>60</v>
      </c>
      <c r="B13" s="22" t="s">
        <v>59</v>
      </c>
      <c r="C13" s="20">
        <v>6417.9</v>
      </c>
      <c r="D13" s="9">
        <v>7102.3</v>
      </c>
      <c r="E13" s="8">
        <f t="shared" si="0"/>
        <v>110.66392433662102</v>
      </c>
    </row>
    <row r="14" spans="1:5" ht="18" customHeight="1">
      <c r="A14" s="14" t="s">
        <v>4</v>
      </c>
      <c r="B14" s="2" t="s">
        <v>5</v>
      </c>
      <c r="C14" s="20">
        <f>4500+1000-180</f>
        <v>5320</v>
      </c>
      <c r="D14" s="9">
        <v>5320.3</v>
      </c>
      <c r="E14" s="8">
        <f t="shared" si="0"/>
        <v>100.00563909774436</v>
      </c>
    </row>
    <row r="15" spans="1:5" ht="44.25" customHeight="1">
      <c r="A15" s="14" t="s">
        <v>6</v>
      </c>
      <c r="B15" s="3" t="s">
        <v>7</v>
      </c>
      <c r="C15" s="20">
        <f>4900+2500+500</f>
        <v>7900</v>
      </c>
      <c r="D15" s="9">
        <v>10804.8</v>
      </c>
      <c r="E15" s="8">
        <f t="shared" si="0"/>
        <v>136.76962025316456</v>
      </c>
    </row>
    <row r="16" spans="1:5" ht="17.25" customHeight="1">
      <c r="A16" s="14" t="s">
        <v>28</v>
      </c>
      <c r="B16" s="3" t="s">
        <v>8</v>
      </c>
      <c r="C16" s="24">
        <v>10407</v>
      </c>
      <c r="D16" s="9">
        <v>11625.2</v>
      </c>
      <c r="E16" s="8">
        <f t="shared" si="0"/>
        <v>111.7055827808206</v>
      </c>
    </row>
    <row r="17" spans="1:5" ht="68.25" customHeight="1">
      <c r="A17" s="14" t="s">
        <v>21</v>
      </c>
      <c r="B17" s="3" t="s">
        <v>23</v>
      </c>
      <c r="C17" s="20">
        <v>213</v>
      </c>
      <c r="D17" s="9">
        <v>246.5</v>
      </c>
      <c r="E17" s="8">
        <f t="shared" si="0"/>
        <v>115.72769953051643</v>
      </c>
    </row>
    <row r="18" spans="1:5" ht="45" customHeight="1">
      <c r="A18" s="14" t="s">
        <v>50</v>
      </c>
      <c r="B18" s="3" t="s">
        <v>51</v>
      </c>
      <c r="C18" s="20">
        <v>5</v>
      </c>
      <c r="D18" s="9">
        <v>10.1</v>
      </c>
      <c r="E18" s="8">
        <f t="shared" si="0"/>
        <v>202</v>
      </c>
    </row>
    <row r="19" spans="1:5" ht="47.25" customHeight="1">
      <c r="A19" s="14" t="s">
        <v>29</v>
      </c>
      <c r="B19" s="3" t="s">
        <v>35</v>
      </c>
      <c r="C19" s="20">
        <f>16+20</f>
        <v>36</v>
      </c>
      <c r="D19" s="20">
        <v>45.1</v>
      </c>
      <c r="E19" s="10">
        <f aca="true" t="shared" si="1" ref="E19:E24">D19*100/C19</f>
        <v>125.27777777777777</v>
      </c>
    </row>
    <row r="20" spans="1:5" ht="32.25" customHeight="1">
      <c r="A20" s="14" t="s">
        <v>40</v>
      </c>
      <c r="B20" s="3" t="s">
        <v>61</v>
      </c>
      <c r="C20" s="21">
        <f>99+70</f>
        <v>169</v>
      </c>
      <c r="D20" s="20">
        <v>195</v>
      </c>
      <c r="E20" s="10">
        <f t="shared" si="1"/>
        <v>115.38461538461539</v>
      </c>
    </row>
    <row r="21" spans="1:5" ht="84" customHeight="1">
      <c r="A21" s="14" t="s">
        <v>38</v>
      </c>
      <c r="B21" s="3" t="s">
        <v>37</v>
      </c>
      <c r="C21" s="21">
        <f>145+40</f>
        <v>185</v>
      </c>
      <c r="D21" s="20">
        <v>279.5</v>
      </c>
      <c r="E21" s="10">
        <f t="shared" si="1"/>
        <v>151.0810810810811</v>
      </c>
    </row>
    <row r="22" spans="1:5" ht="94.5" customHeight="1">
      <c r="A22" s="14" t="s">
        <v>52</v>
      </c>
      <c r="B22" s="3" t="s">
        <v>53</v>
      </c>
      <c r="C22" s="21">
        <v>140</v>
      </c>
      <c r="D22" s="9">
        <v>141.8</v>
      </c>
      <c r="E22" s="10">
        <f t="shared" si="1"/>
        <v>101.28571428571429</v>
      </c>
    </row>
    <row r="23" spans="1:5" ht="26.25" customHeight="1">
      <c r="A23" s="14" t="s">
        <v>62</v>
      </c>
      <c r="B23" s="3" t="s">
        <v>73</v>
      </c>
      <c r="C23" s="9">
        <v>50</v>
      </c>
      <c r="D23" s="9">
        <v>83.4</v>
      </c>
      <c r="E23" s="10">
        <f t="shared" si="1"/>
        <v>166.8</v>
      </c>
    </row>
    <row r="24" spans="1:5" ht="32.25" customHeight="1">
      <c r="A24" s="14" t="s">
        <v>41</v>
      </c>
      <c r="B24" s="3" t="s">
        <v>42</v>
      </c>
      <c r="C24" s="9">
        <v>390</v>
      </c>
      <c r="D24" s="9">
        <v>538.2</v>
      </c>
      <c r="E24" s="7">
        <f t="shared" si="1"/>
        <v>138.00000000000003</v>
      </c>
    </row>
    <row r="25" spans="1:5" ht="21" customHeight="1">
      <c r="A25" s="12" t="s">
        <v>9</v>
      </c>
      <c r="B25" s="13" t="s">
        <v>10</v>
      </c>
      <c r="C25" s="17">
        <f>C26+C38</f>
        <v>116110.8</v>
      </c>
      <c r="D25" s="17">
        <f>D26+D38</f>
        <v>108355.40000000001</v>
      </c>
      <c r="E25" s="15">
        <f aca="true" t="shared" si="2" ref="E25:E39">D25*100/C25</f>
        <v>93.32069023725613</v>
      </c>
    </row>
    <row r="26" spans="1:5" ht="35.25" customHeight="1">
      <c r="A26" s="14" t="s">
        <v>11</v>
      </c>
      <c r="B26" s="3" t="s">
        <v>12</v>
      </c>
      <c r="C26" s="9">
        <f>C35+C27+C29</f>
        <v>115640.8</v>
      </c>
      <c r="D26" s="9">
        <f>D35+D27+D29</f>
        <v>107871.00000000001</v>
      </c>
      <c r="E26" s="7">
        <f t="shared" si="2"/>
        <v>93.28109110279418</v>
      </c>
    </row>
    <row r="27" spans="1:5" s="16" customFormat="1" ht="29.25" customHeight="1">
      <c r="A27" s="12" t="s">
        <v>36</v>
      </c>
      <c r="B27" s="13" t="s">
        <v>63</v>
      </c>
      <c r="C27" s="17">
        <f>C28</f>
        <v>14315.9</v>
      </c>
      <c r="D27" s="17">
        <f>D28</f>
        <v>14315.9</v>
      </c>
      <c r="E27" s="34">
        <f>E28</f>
        <v>100</v>
      </c>
    </row>
    <row r="28" spans="1:5" s="18" customFormat="1" ht="33.75" customHeight="1">
      <c r="A28" s="14" t="s">
        <v>64</v>
      </c>
      <c r="B28" s="3" t="s">
        <v>65</v>
      </c>
      <c r="C28" s="9">
        <v>14315.9</v>
      </c>
      <c r="D28" s="9">
        <v>14315.9</v>
      </c>
      <c r="E28" s="7">
        <f t="shared" si="2"/>
        <v>100</v>
      </c>
    </row>
    <row r="29" spans="1:5" ht="39" customHeight="1">
      <c r="A29" s="12" t="s">
        <v>54</v>
      </c>
      <c r="B29" s="13" t="s">
        <v>66</v>
      </c>
      <c r="C29" s="17">
        <f>C33+C31+C32+C34+C30</f>
        <v>100537.8</v>
      </c>
      <c r="D29" s="17">
        <f>D33+D31+D32+D34+D30</f>
        <v>92768.00000000001</v>
      </c>
      <c r="E29" s="7">
        <f t="shared" si="2"/>
        <v>92.27176246148217</v>
      </c>
    </row>
    <row r="30" spans="1:5" ht="48" customHeight="1">
      <c r="A30" s="14" t="s">
        <v>43</v>
      </c>
      <c r="B30" s="3" t="s">
        <v>67</v>
      </c>
      <c r="C30" s="9">
        <v>7771.9</v>
      </c>
      <c r="D30" s="9">
        <v>7771.7</v>
      </c>
      <c r="E30" s="7">
        <f t="shared" si="2"/>
        <v>99.99742662669361</v>
      </c>
    </row>
    <row r="31" spans="1:5" ht="33" customHeight="1">
      <c r="A31" s="14" t="s">
        <v>55</v>
      </c>
      <c r="B31" s="3" t="s">
        <v>56</v>
      </c>
      <c r="C31" s="9">
        <v>29686</v>
      </c>
      <c r="D31" s="9">
        <v>29685.9</v>
      </c>
      <c r="E31" s="7">
        <f t="shared" si="2"/>
        <v>99.99966314087449</v>
      </c>
    </row>
    <row r="32" spans="1:5" ht="48" customHeight="1">
      <c r="A32" s="14" t="s">
        <v>44</v>
      </c>
      <c r="B32" s="3" t="s">
        <v>45</v>
      </c>
      <c r="C32" s="9">
        <v>465.2</v>
      </c>
      <c r="D32" s="9">
        <v>392.6</v>
      </c>
      <c r="E32" s="7">
        <f t="shared" si="2"/>
        <v>84.39380911435941</v>
      </c>
    </row>
    <row r="33" spans="1:5" ht="22.5" customHeight="1">
      <c r="A33" s="28" t="s">
        <v>39</v>
      </c>
      <c r="B33" s="3" t="s">
        <v>13</v>
      </c>
      <c r="C33" s="9">
        <v>53648.1</v>
      </c>
      <c r="D33" s="9">
        <v>48456.3</v>
      </c>
      <c r="E33" s="7">
        <f t="shared" si="2"/>
        <v>90.32249045166557</v>
      </c>
    </row>
    <row r="34" spans="1:5" s="18" customFormat="1" ht="27" customHeight="1">
      <c r="A34" s="28" t="s">
        <v>57</v>
      </c>
      <c r="B34" s="3" t="s">
        <v>68</v>
      </c>
      <c r="C34" s="9">
        <v>8966.6</v>
      </c>
      <c r="D34" s="9">
        <v>6461.5</v>
      </c>
      <c r="E34" s="7">
        <f t="shared" si="2"/>
        <v>72.06187406597819</v>
      </c>
    </row>
    <row r="35" spans="1:5" ht="30.75" customHeight="1">
      <c r="A35" s="12" t="s">
        <v>30</v>
      </c>
      <c r="B35" s="13" t="s">
        <v>69</v>
      </c>
      <c r="C35" s="17">
        <f>C36+C37</f>
        <v>787.1</v>
      </c>
      <c r="D35" s="17">
        <f>D36+D37</f>
        <v>787.1</v>
      </c>
      <c r="E35" s="7">
        <f t="shared" si="2"/>
        <v>100</v>
      </c>
    </row>
    <row r="36" spans="1:5" s="18" customFormat="1" ht="27.75" customHeight="1">
      <c r="A36" s="14" t="s">
        <v>31</v>
      </c>
      <c r="B36" s="3" t="s">
        <v>14</v>
      </c>
      <c r="C36" s="9">
        <f>741.9-3.8+41.4</f>
        <v>779.5</v>
      </c>
      <c r="D36" s="9">
        <v>779.5</v>
      </c>
      <c r="E36" s="7">
        <f t="shared" si="2"/>
        <v>100</v>
      </c>
    </row>
    <row r="37" spans="1:5" ht="38.25">
      <c r="A37" s="14" t="s">
        <v>32</v>
      </c>
      <c r="B37" s="3" t="s">
        <v>15</v>
      </c>
      <c r="C37" s="9">
        <v>7.6</v>
      </c>
      <c r="D37" s="35">
        <v>7.6</v>
      </c>
      <c r="E37" s="7">
        <f t="shared" si="2"/>
        <v>100</v>
      </c>
    </row>
    <row r="38" spans="1:5" ht="12.75">
      <c r="A38" s="12" t="s">
        <v>70</v>
      </c>
      <c r="B38" s="13" t="s">
        <v>58</v>
      </c>
      <c r="C38" s="17">
        <f>C39</f>
        <v>470</v>
      </c>
      <c r="D38" s="17">
        <f>D39</f>
        <v>484.4</v>
      </c>
      <c r="E38" s="7">
        <f t="shared" si="2"/>
        <v>103.06382978723404</v>
      </c>
    </row>
    <row r="39" spans="1:5" ht="25.5">
      <c r="A39" s="25" t="s">
        <v>71</v>
      </c>
      <c r="B39" s="2" t="s">
        <v>72</v>
      </c>
      <c r="C39" s="9">
        <v>470</v>
      </c>
      <c r="D39" s="35">
        <v>484.4</v>
      </c>
      <c r="E39" s="7">
        <f t="shared" si="2"/>
        <v>103.06382978723404</v>
      </c>
    </row>
    <row r="40" spans="1:3" ht="12.75">
      <c r="A40" s="29"/>
      <c r="B40" s="30"/>
      <c r="C40" s="31"/>
    </row>
    <row r="41" spans="1:3" ht="12.75">
      <c r="A41" s="29"/>
      <c r="B41" s="30"/>
      <c r="C41" s="31"/>
    </row>
    <row r="42" spans="1:3" ht="12.75">
      <c r="A42" s="4" t="s">
        <v>16</v>
      </c>
      <c r="B42" s="4"/>
      <c r="C42" s="32"/>
    </row>
    <row r="43" spans="1:3" ht="12.75">
      <c r="A43" s="4" t="s">
        <v>33</v>
      </c>
      <c r="B43" s="4"/>
      <c r="C43" s="32"/>
    </row>
    <row r="44" spans="1:3" ht="12.75">
      <c r="A44" s="4" t="s">
        <v>34</v>
      </c>
      <c r="B44" s="4"/>
      <c r="C44" s="33" t="s">
        <v>17</v>
      </c>
    </row>
  </sheetData>
  <sheetProtection/>
  <mergeCells count="6">
    <mergeCell ref="B8:B9"/>
    <mergeCell ref="C8:C9"/>
    <mergeCell ref="A6:D6"/>
    <mergeCell ref="D8:D9"/>
    <mergeCell ref="E8:E9"/>
    <mergeCell ref="A8:A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2023-03-09T12:04:04Z</cp:lastPrinted>
  <dcterms:created xsi:type="dcterms:W3CDTF">1996-10-08T23:32:33Z</dcterms:created>
  <dcterms:modified xsi:type="dcterms:W3CDTF">2023-04-06T11:15:31Z</dcterms:modified>
  <cp:category/>
  <cp:version/>
  <cp:contentType/>
  <cp:contentStatus/>
</cp:coreProperties>
</file>