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'Лист1'!$A$1:$D$50</definedName>
  </definedNames>
  <calcPr fullCalcOnLoad="1"/>
</workbook>
</file>

<file path=xl/sharedStrings.xml><?xml version="1.0" encoding="utf-8"?>
<sst xmlns="http://schemas.openxmlformats.org/spreadsheetml/2006/main" count="78" uniqueCount="78">
  <si>
    <t>к решению Совета Калининского</t>
  </si>
  <si>
    <t xml:space="preserve">сельского поселения </t>
  </si>
  <si>
    <t xml:space="preserve">Калининского района </t>
  </si>
  <si>
    <t>от __ ______ 2008г. №_____</t>
  </si>
  <si>
    <t>( в тыс.руб.)</t>
  </si>
  <si>
    <t>№ п/п</t>
  </si>
  <si>
    <t>Код бюджетной классификации</t>
  </si>
  <si>
    <t xml:space="preserve">Наименование </t>
  </si>
  <si>
    <t>Всего расходов:</t>
  </si>
  <si>
    <t>в том числе:</t>
  </si>
  <si>
    <t>0100</t>
  </si>
  <si>
    <t>Общегосударственные вопросы</t>
  </si>
  <si>
    <t>0102</t>
  </si>
  <si>
    <t>0103</t>
  </si>
  <si>
    <t>0104</t>
  </si>
  <si>
    <t>0107</t>
  </si>
  <si>
    <t>0111</t>
  </si>
  <si>
    <t>Резервные фонды</t>
  </si>
  <si>
    <t>Другие общегосударственные вопросы</t>
  </si>
  <si>
    <t>0200</t>
  </si>
  <si>
    <t>Национальная оборона</t>
  </si>
  <si>
    <t>0203</t>
  </si>
  <si>
    <t>0400</t>
  </si>
  <si>
    <t>Национальная экономика</t>
  </si>
  <si>
    <t>0500</t>
  </si>
  <si>
    <t>Жилищно – 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</si>
  <si>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</si>
  <si>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</si>
  <si>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</si>
  <si>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</si>
  <si>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</si>
  <si>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</si>
  <si>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</si>
  <si>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</si>
  <si>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</si>
  <si>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0800</t>
  </si>
  <si>
    <t>0801</t>
  </si>
  <si>
    <t>Культура</t>
  </si>
  <si>
    <t>1000</t>
  </si>
  <si>
    <t>Социальная политика</t>
  </si>
  <si>
    <t>1001</t>
  </si>
  <si>
    <t>1100</t>
  </si>
  <si>
    <t>Начальник финансового отдела</t>
  </si>
  <si>
    <t>администрации Калининского</t>
  </si>
  <si>
    <t>сельского поселения</t>
  </si>
  <si>
    <t>Калининского района</t>
  </si>
  <si>
    <t>Е.В.Цыбуля</t>
  </si>
  <si>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</si>
  <si>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</si>
  <si>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</si>
  <si>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>Обеспечение проведение выборов и референдумов</t>
  </si>
  <si>
    <t>Пенсионное обеспечение</t>
  </si>
  <si>
    <t>0113</t>
  </si>
  <si>
    <t>0804</t>
  </si>
  <si>
    <t>Физическая культура и спорт</t>
  </si>
  <si>
    <t xml:space="preserve">Массовый спорт </t>
  </si>
  <si>
    <t>1102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</si>
  <si>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</si>
  <si>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</si>
  <si>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0409</t>
  </si>
  <si>
    <t>Мобилизационная и вневойсковая подготовка</t>
  </si>
  <si>
    <t>Дорожное хозяйство (дорожный фонд)</t>
  </si>
  <si>
    <t xml:space="preserve">Молодежная политика </t>
  </si>
  <si>
    <t>Культура, кинематография</t>
  </si>
  <si>
    <t>Другие вопросы в области культуры, кинематографии</t>
  </si>
  <si>
    <t>0412</t>
  </si>
  <si>
    <t>Приложение № 3</t>
  </si>
  <si>
    <t>Другие вопросы в области национально экономики</t>
  </si>
  <si>
    <t>0505</t>
  </si>
  <si>
    <t>Другие вопросы в области жилищно-коммунального хозяйства</t>
  </si>
  <si>
    <t xml:space="preserve">Калининского района на 2024 год" </t>
  </si>
  <si>
    <t xml:space="preserve">Распределение бюджетных ассигнований по разделам и подразделам 
классификации расходов бюджетов на 2024 год </t>
  </si>
  <si>
    <t>План на 2024  год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</si>
  <si>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</si>
  <si>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</si>
  <si>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 местных администраций</t>
  </si>
  <si>
    <t xml:space="preserve">от 19.03.2024 г.  № </t>
  </si>
  <si>
    <t>Приложение 1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</si>
</sst>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</numFmts>
  <fonts count="54">
    <font>
      <sz val="10"/>
      <name val="Arial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2"/>
      <color indexed="9"/>
      <name val="Arial Cyr"/>
      <family val="0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2"/>
      <color theme="0"/>
      <name val="Arial Cyr"/>
      <family val="0"/>
    </font>
    <font>
      <sz val="10"/>
      <color theme="0"/>
      <name val="Arial"/>
      <family val="2"/>
    </font>
    <font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1" fillId="0" borderId="0" xfId="53" applyFont="1">
      <alignment/>
      <protection/>
    </xf>
    <xf numFmtId="0" fontId="1" fillId="0" borderId="0" xfId="53" applyFont="1" applyAlignment="1">
      <alignment horizontal="left"/>
      <protection/>
    </xf>
    <xf numFmtId="188" fontId="4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justify" vertical="top" wrapText="1"/>
    </xf>
    <xf numFmtId="188" fontId="4" fillId="0" borderId="0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48" fillId="0" borderId="0" xfId="53" applyFont="1">
      <alignment/>
      <protection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188" fontId="4" fillId="33" borderId="11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0" fontId="51" fillId="0" borderId="0" xfId="53" applyFont="1">
      <alignment/>
      <protection/>
    </xf>
    <xf numFmtId="0" fontId="52" fillId="0" borderId="0" xfId="0" applyFont="1" applyFill="1" applyAlignment="1">
      <alignment/>
    </xf>
    <xf numFmtId="188" fontId="52" fillId="0" borderId="0" xfId="0" applyNumberFormat="1" applyFont="1" applyFill="1" applyAlignment="1">
      <alignment/>
    </xf>
    <xf numFmtId="0" fontId="53" fillId="0" borderId="0" xfId="0" applyFont="1" applyFill="1" applyAlignment="1">
      <alignment/>
    </xf>
    <xf numFmtId="188" fontId="49" fillId="0" borderId="0" xfId="0" applyNumberFormat="1" applyFont="1" applyFill="1" applyAlignment="1">
      <alignment/>
    </xf>
    <xf numFmtId="188" fontId="50" fillId="0" borderId="0" xfId="0" applyNumberFormat="1" applyFont="1" applyFill="1" applyAlignment="1">
      <alignment/>
    </xf>
    <xf numFmtId="0" fontId="3" fillId="0" borderId="0" xfId="53" applyFont="1" applyFill="1" applyAlignment="1">
      <alignment horizontal="right"/>
      <protection/>
    </xf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3 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4.00390625" style="6" customWidth="1"/>
    <col min="2" max="2" width="15.57421875" style="6" customWidth="1"/>
    <col min="3" max="3" width="60.421875" style="6" customWidth="1"/>
    <col min="4" max="4" width="14.00390625" style="20" customWidth="1"/>
    <col min="5" max="5" width="10.28125" style="36" customWidth="1"/>
    <col min="6" max="12" width="9.140625" style="41" customWidth="1"/>
    <col min="13" max="14" width="9.140625" style="36" customWidth="1"/>
    <col min="15" max="36" width="9.140625" style="6" customWidth="1"/>
    <col min="37" max="16384" width="9.140625" style="6" customWidth="1"/>
  </cols>
  <sheetData>
    <row r="1" spans="2:14" s="1" customFormat="1" ht="15">
      <c r="B1" s="3"/>
      <c r="D1" s="4" t="s">
        <v>77</v>
      </c>
      <c r="E1" s="34"/>
      <c r="F1" s="39"/>
      <c r="G1" s="39"/>
      <c r="H1" s="39"/>
      <c r="I1" s="39"/>
      <c r="J1" s="39"/>
      <c r="K1" s="39"/>
      <c r="L1" s="39"/>
      <c r="M1" s="34"/>
      <c r="N1" s="34"/>
    </row>
    <row r="2" spans="2:14" s="1" customFormat="1" ht="15">
      <c r="B2" s="3"/>
      <c r="D2" s="4" t="s">
        <v>0</v>
      </c>
      <c r="E2" s="34"/>
      <c r="F2" s="39"/>
      <c r="G2" s="39"/>
      <c r="H2" s="39"/>
      <c r="I2" s="39"/>
      <c r="J2" s="39"/>
      <c r="K2" s="39"/>
      <c r="L2" s="39"/>
      <c r="M2" s="34"/>
      <c r="N2" s="34"/>
    </row>
    <row r="3" spans="2:14" s="1" customFormat="1" ht="15">
      <c r="B3" s="3"/>
      <c r="D3" s="4" t="s">
        <v>1</v>
      </c>
      <c r="E3" s="34"/>
      <c r="F3" s="39"/>
      <c r="G3" s="39"/>
      <c r="H3" s="39"/>
      <c r="I3" s="39"/>
      <c r="J3" s="39"/>
      <c r="K3" s="39"/>
      <c r="L3" s="39"/>
      <c r="M3" s="34"/>
      <c r="N3" s="34"/>
    </row>
    <row r="4" spans="2:14" s="1" customFormat="1" ht="15">
      <c r="B4" s="3"/>
      <c r="D4" s="4" t="s">
        <v>2</v>
      </c>
      <c r="E4" s="34"/>
      <c r="F4" s="39"/>
      <c r="G4" s="39"/>
      <c r="H4" s="39"/>
      <c r="I4" s="39"/>
      <c r="J4" s="39"/>
      <c r="K4" s="39"/>
      <c r="L4" s="39"/>
      <c r="M4" s="34"/>
      <c r="N4" s="34"/>
    </row>
    <row r="5" spans="2:14" s="1" customFormat="1" ht="15">
      <c r="B5" s="3"/>
      <c r="D5" s="4" t="s">
        <v>76</v>
      </c>
      <c r="E5" s="34"/>
      <c r="F5" s="39"/>
      <c r="G5" s="39"/>
      <c r="H5" s="39"/>
      <c r="I5" s="39"/>
      <c r="J5" s="39"/>
      <c r="K5" s="39"/>
      <c r="L5" s="39"/>
      <c r="M5" s="34"/>
      <c r="N5" s="34"/>
    </row>
    <row r="6" spans="2:14" s="1" customFormat="1" ht="15" hidden="1">
      <c r="B6" s="3"/>
      <c r="D6" s="4" t="s">
        <v>3</v>
      </c>
      <c r="E6" s="34"/>
      <c r="F6" s="39"/>
      <c r="G6" s="39"/>
      <c r="H6" s="39"/>
      <c r="I6" s="39"/>
      <c r="J6" s="39"/>
      <c r="K6" s="39"/>
      <c r="L6" s="39"/>
      <c r="M6" s="34"/>
      <c r="N6" s="34"/>
    </row>
    <row r="7" spans="2:14" s="1" customFormat="1" ht="15">
      <c r="B7" s="2"/>
      <c r="C7" s="3"/>
      <c r="D7" s="4" t="s">
        <v>66</v>
      </c>
      <c r="E7" s="34"/>
      <c r="F7" s="39"/>
      <c r="G7" s="39"/>
      <c r="H7" s="39"/>
      <c r="I7" s="39"/>
      <c r="J7" s="39"/>
      <c r="K7" s="39"/>
      <c r="L7" s="39"/>
      <c r="M7" s="34"/>
      <c r="N7" s="34"/>
    </row>
    <row r="8" spans="2:14" s="16" customFormat="1" ht="15">
      <c r="B8" s="17"/>
      <c r="C8" s="46" t="s">
        <v>47</v>
      </c>
      <c r="D8" s="47"/>
      <c r="E8" s="35"/>
      <c r="F8" s="40"/>
      <c r="G8" s="40"/>
      <c r="H8" s="40"/>
      <c r="I8" s="40"/>
      <c r="J8" s="40"/>
      <c r="K8" s="40"/>
      <c r="L8" s="40"/>
      <c r="M8" s="35"/>
      <c r="N8" s="35"/>
    </row>
    <row r="9" spans="2:14" s="16" customFormat="1" ht="15">
      <c r="B9" s="17"/>
      <c r="C9" s="46" t="s">
        <v>48</v>
      </c>
      <c r="D9" s="47"/>
      <c r="E9" s="35"/>
      <c r="F9" s="40"/>
      <c r="G9" s="40"/>
      <c r="H9" s="40"/>
      <c r="I9" s="40"/>
      <c r="J9" s="40"/>
      <c r="K9" s="40"/>
      <c r="L9" s="40"/>
      <c r="M9" s="35"/>
      <c r="N9" s="35"/>
    </row>
    <row r="10" spans="2:14" s="16" customFormat="1" ht="15">
      <c r="B10" s="17"/>
      <c r="C10" s="46" t="s">
        <v>49</v>
      </c>
      <c r="D10" s="47"/>
      <c r="E10" s="35"/>
      <c r="F10" s="40"/>
      <c r="G10" s="40"/>
      <c r="H10" s="40"/>
      <c r="I10" s="40"/>
      <c r="J10" s="40"/>
      <c r="K10" s="40"/>
      <c r="L10" s="40"/>
      <c r="M10" s="35"/>
      <c r="N10" s="35"/>
    </row>
    <row r="11" spans="3:14" s="16" customFormat="1" ht="17.25" customHeight="1">
      <c r="C11" s="46" t="s">
        <v>70</v>
      </c>
      <c r="D11" s="47"/>
      <c r="E11" s="35"/>
      <c r="F11" s="40"/>
      <c r="G11" s="40"/>
      <c r="H11" s="40"/>
      <c r="I11" s="40"/>
      <c r="J11" s="40"/>
      <c r="K11" s="40"/>
      <c r="L11" s="40"/>
      <c r="M11" s="35"/>
      <c r="N11" s="35"/>
    </row>
    <row r="12" spans="2:14" s="1" customFormat="1" ht="8.25" customHeight="1" hidden="1">
      <c r="B12" s="5"/>
      <c r="C12" s="5"/>
      <c r="D12" s="3"/>
      <c r="E12" s="34"/>
      <c r="F12" s="39"/>
      <c r="G12" s="39"/>
      <c r="H12" s="39"/>
      <c r="I12" s="39"/>
      <c r="J12" s="39"/>
      <c r="K12" s="39"/>
      <c r="L12" s="39"/>
      <c r="M12" s="34"/>
      <c r="N12" s="34"/>
    </row>
    <row r="13" spans="1:3" ht="1.5" customHeight="1">
      <c r="A13" s="19"/>
      <c r="B13" s="19"/>
      <c r="C13" s="19"/>
    </row>
    <row r="14" spans="1:4" ht="34.5" customHeight="1">
      <c r="A14" s="48" t="s">
        <v>71</v>
      </c>
      <c r="B14" s="49"/>
      <c r="C14" s="49"/>
      <c r="D14" s="49"/>
    </row>
    <row r="15" spans="1:4" ht="11.25" customHeight="1">
      <c r="A15" s="19"/>
      <c r="B15" s="19"/>
      <c r="C15" s="19"/>
      <c r="D15" s="7" t="s">
        <v>4</v>
      </c>
    </row>
    <row r="16" spans="1:4" ht="46.5" customHeight="1">
      <c r="A16" s="8" t="s">
        <v>5</v>
      </c>
      <c r="B16" s="8" t="s">
        <v>6</v>
      </c>
      <c r="C16" s="8" t="s">
        <v>7</v>
      </c>
      <c r="D16" s="8" t="s">
        <v>72</v>
      </c>
    </row>
    <row r="17" spans="1:4" ht="15">
      <c r="A17" s="9"/>
      <c r="B17" s="10"/>
      <c r="C17" s="11" t="s">
        <v>8</v>
      </c>
      <c r="D17" s="18">
        <f>D19+D28+D29+D32+D37+D39+D44+D42</f>
        <v>105144.40000000001</v>
      </c>
    </row>
    <row r="18" spans="1:4" ht="15">
      <c r="A18" s="9"/>
      <c r="B18" s="12"/>
      <c r="C18" s="10" t="s">
        <v>9</v>
      </c>
      <c r="D18" s="9"/>
    </row>
    <row r="19" spans="1:4" ht="15">
      <c r="A19" s="26">
        <v>1</v>
      </c>
      <c r="B19" s="27" t="s">
        <v>10</v>
      </c>
      <c r="C19" s="28" t="s">
        <v>11</v>
      </c>
      <c r="D19" s="18">
        <f>D20+D21+D22+D23+D25+D26+D24</f>
        <v>20547.600000000002</v>
      </c>
    </row>
    <row r="20" spans="1:4" ht="30.75">
      <c r="A20" s="26"/>
      <c r="B20" s="27" t="s">
        <v>12</v>
      </c>
      <c r="C20" s="29" t="s">
        <v>73</v>
      </c>
      <c r="D20" s="18">
        <f>1324+45.5</f>
        <v>1369.5</v>
      </c>
    </row>
    <row r="21" spans="1:4" ht="54.75" customHeight="1">
      <c r="A21" s="26"/>
      <c r="B21" s="27" t="s">
        <v>13</v>
      </c>
      <c r="C21" s="29" t="s">
        <v>74</v>
      </c>
      <c r="D21" s="18">
        <v>220</v>
      </c>
    </row>
    <row r="22" spans="1:4" ht="63" customHeight="1">
      <c r="A22" s="26"/>
      <c r="B22" s="27" t="s">
        <v>14</v>
      </c>
      <c r="C22" s="29" t="s">
        <v>75</v>
      </c>
      <c r="D22" s="38">
        <f>8489+10.9+600</f>
        <v>9099.9</v>
      </c>
    </row>
    <row r="23" spans="1:4" ht="47.25" customHeight="1">
      <c r="A23" s="26"/>
      <c r="B23" s="27" t="s">
        <v>57</v>
      </c>
      <c r="C23" s="29" t="s">
        <v>58</v>
      </c>
      <c r="D23" s="38">
        <f>556.9-10.9</f>
        <v>546</v>
      </c>
    </row>
    <row r="24" spans="1:4" ht="21" customHeight="1">
      <c r="A24" s="26"/>
      <c r="B24" s="27" t="s">
        <v>15</v>
      </c>
      <c r="C24" s="29" t="s">
        <v>50</v>
      </c>
      <c r="D24" s="18">
        <v>1017.2</v>
      </c>
    </row>
    <row r="25" spans="1:5" ht="15.75" customHeight="1">
      <c r="A25" s="26"/>
      <c r="B25" s="27" t="s">
        <v>16</v>
      </c>
      <c r="C25" s="29" t="s">
        <v>17</v>
      </c>
      <c r="D25" s="18">
        <f>300+500-500</f>
        <v>300</v>
      </c>
      <c r="E25" s="36">
        <v>-500</v>
      </c>
    </row>
    <row r="26" spans="1:4" ht="15">
      <c r="A26" s="26"/>
      <c r="B26" s="27" t="s">
        <v>52</v>
      </c>
      <c r="C26" s="28" t="s">
        <v>18</v>
      </c>
      <c r="D26" s="18">
        <f>5900+1995-300+400</f>
        <v>7995</v>
      </c>
    </row>
    <row r="27" spans="1:4" ht="15">
      <c r="A27" s="26">
        <v>2</v>
      </c>
      <c r="B27" s="27" t="s">
        <v>19</v>
      </c>
      <c r="C27" s="28" t="s">
        <v>20</v>
      </c>
      <c r="D27" s="18">
        <f>D28</f>
        <v>1064</v>
      </c>
    </row>
    <row r="28" spans="1:4" ht="15">
      <c r="A28" s="26"/>
      <c r="B28" s="27" t="s">
        <v>21</v>
      </c>
      <c r="C28" s="28" t="s">
        <v>60</v>
      </c>
      <c r="D28" s="18">
        <f>926.1+137.9</f>
        <v>1064</v>
      </c>
    </row>
    <row r="29" spans="1:4" ht="15">
      <c r="A29" s="26">
        <v>3</v>
      </c>
      <c r="B29" s="27" t="s">
        <v>22</v>
      </c>
      <c r="C29" s="28" t="s">
        <v>23</v>
      </c>
      <c r="D29" s="18">
        <f>D30+D31</f>
        <v>15541.7</v>
      </c>
    </row>
    <row r="30" spans="1:4" ht="15">
      <c r="A30" s="26"/>
      <c r="B30" s="27" t="s">
        <v>59</v>
      </c>
      <c r="C30" s="28" t="s">
        <v>61</v>
      </c>
      <c r="D30" s="18">
        <f>8390+7139.7</f>
        <v>15529.7</v>
      </c>
    </row>
    <row r="31" spans="1:4" ht="30" customHeight="1">
      <c r="A31" s="26"/>
      <c r="B31" s="27" t="s">
        <v>65</v>
      </c>
      <c r="C31" s="30" t="s">
        <v>67</v>
      </c>
      <c r="D31" s="18">
        <f>5+7</f>
        <v>12</v>
      </c>
    </row>
    <row r="32" spans="1:4" ht="22.5" customHeight="1">
      <c r="A32" s="26">
        <v>4</v>
      </c>
      <c r="B32" s="27" t="s">
        <v>24</v>
      </c>
      <c r="C32" s="28" t="s">
        <v>25</v>
      </c>
      <c r="D32" s="18">
        <f>D33+D35+D34+D36</f>
        <v>29667.299999999996</v>
      </c>
    </row>
    <row r="33" spans="1:4" ht="15">
      <c r="A33" s="26"/>
      <c r="B33" s="27" t="s">
        <v>26</v>
      </c>
      <c r="C33" s="28" t="s">
        <v>27</v>
      </c>
      <c r="D33" s="18">
        <f>14.4+2.5</f>
        <v>16.9</v>
      </c>
    </row>
    <row r="34" spans="1:5" ht="15">
      <c r="A34" s="26"/>
      <c r="B34" s="27" t="s">
        <v>28</v>
      </c>
      <c r="C34" s="28" t="s">
        <v>29</v>
      </c>
      <c r="D34" s="18">
        <f>504+500-200+500</f>
        <v>1304</v>
      </c>
      <c r="E34" s="36">
        <v>500</v>
      </c>
    </row>
    <row r="35" spans="1:4" ht="15">
      <c r="A35" s="26"/>
      <c r="B35" s="27" t="s">
        <v>30</v>
      </c>
      <c r="C35" s="28" t="s">
        <v>31</v>
      </c>
      <c r="D35" s="38">
        <f>22339.3+7270.4+0.1-1062.4-400</f>
        <v>28147.399999999994</v>
      </c>
    </row>
    <row r="36" spans="1:4" ht="30.75">
      <c r="A36" s="26"/>
      <c r="B36" s="27" t="s">
        <v>68</v>
      </c>
      <c r="C36" s="31" t="s">
        <v>69</v>
      </c>
      <c r="D36" s="38">
        <f>212.6-13.5-0.1</f>
        <v>199</v>
      </c>
    </row>
    <row r="37" spans="1:4" ht="15">
      <c r="A37" s="26">
        <v>5</v>
      </c>
      <c r="B37" s="27" t="s">
        <v>32</v>
      </c>
      <c r="C37" s="28" t="s">
        <v>33</v>
      </c>
      <c r="D37" s="18">
        <f>D38</f>
        <v>170</v>
      </c>
    </row>
    <row r="38" spans="1:4" ht="15">
      <c r="A38" s="26"/>
      <c r="B38" s="27" t="s">
        <v>34</v>
      </c>
      <c r="C38" s="28" t="s">
        <v>62</v>
      </c>
      <c r="D38" s="18">
        <v>170</v>
      </c>
    </row>
    <row r="39" spans="1:4" ht="16.5" customHeight="1">
      <c r="A39" s="26">
        <v>6</v>
      </c>
      <c r="B39" s="27" t="s">
        <v>35</v>
      </c>
      <c r="C39" s="32" t="s">
        <v>63</v>
      </c>
      <c r="D39" s="18">
        <f>D40+D41</f>
        <v>31113.5</v>
      </c>
    </row>
    <row r="40" spans="1:4" ht="20.25" customHeight="1">
      <c r="A40" s="26"/>
      <c r="B40" s="27" t="s">
        <v>36</v>
      </c>
      <c r="C40" s="28" t="s">
        <v>37</v>
      </c>
      <c r="D40" s="18">
        <f>27120+3153.6-500+959.9</f>
        <v>30733.5</v>
      </c>
    </row>
    <row r="41" spans="1:4" ht="15">
      <c r="A41" s="26"/>
      <c r="B41" s="27" t="s">
        <v>53</v>
      </c>
      <c r="C41" s="28" t="s">
        <v>64</v>
      </c>
      <c r="D41" s="18">
        <v>380</v>
      </c>
    </row>
    <row r="42" spans="1:4" ht="21" customHeight="1">
      <c r="A42" s="26">
        <v>7</v>
      </c>
      <c r="B42" s="27" t="s">
        <v>38</v>
      </c>
      <c r="C42" s="28" t="s">
        <v>39</v>
      </c>
      <c r="D42" s="18">
        <f>D43</f>
        <v>440.3</v>
      </c>
    </row>
    <row r="43" spans="1:4" ht="15">
      <c r="A43" s="26"/>
      <c r="B43" s="33" t="s">
        <v>40</v>
      </c>
      <c r="C43" s="28" t="s">
        <v>51</v>
      </c>
      <c r="D43" s="18">
        <f>409.6+30.7</f>
        <v>440.3</v>
      </c>
    </row>
    <row r="44" spans="1:4" ht="17.25" customHeight="1">
      <c r="A44" s="26">
        <v>8</v>
      </c>
      <c r="B44" s="27" t="s">
        <v>41</v>
      </c>
      <c r="C44" s="28" t="s">
        <v>54</v>
      </c>
      <c r="D44" s="18">
        <f>D45</f>
        <v>6600</v>
      </c>
    </row>
    <row r="45" spans="1:4" ht="17.25" customHeight="1">
      <c r="A45" s="26"/>
      <c r="B45" s="27" t="s">
        <v>56</v>
      </c>
      <c r="C45" s="28" t="s">
        <v>55</v>
      </c>
      <c r="D45" s="18">
        <f>4700+1900</f>
        <v>6600</v>
      </c>
    </row>
    <row r="46" spans="1:8" ht="15">
      <c r="A46" s="22"/>
      <c r="B46" s="23"/>
      <c r="C46" s="24"/>
      <c r="D46" s="25"/>
      <c r="E46" s="36">
        <f>SUM(E19:E45)</f>
        <v>0</v>
      </c>
      <c r="F46" s="42">
        <f>SUM(F19:F45)</f>
        <v>0</v>
      </c>
      <c r="G46" s="42">
        <f>SUM(G19:G45)</f>
        <v>0</v>
      </c>
      <c r="H46" s="42">
        <f>SUM(H19:H45)</f>
        <v>0</v>
      </c>
    </row>
    <row r="47" spans="2:14" s="13" customFormat="1" ht="15">
      <c r="B47" s="3" t="s">
        <v>42</v>
      </c>
      <c r="C47" s="3"/>
      <c r="D47" s="3"/>
      <c r="E47" s="45">
        <f>E46+D17</f>
        <v>105144.40000000001</v>
      </c>
      <c r="F47" s="43"/>
      <c r="G47" s="43"/>
      <c r="H47" s="43"/>
      <c r="I47" s="43"/>
      <c r="J47" s="43"/>
      <c r="K47" s="43"/>
      <c r="L47" s="43"/>
      <c r="M47" s="37"/>
      <c r="N47" s="37"/>
    </row>
    <row r="48" spans="2:14" s="13" customFormat="1" ht="15">
      <c r="B48" s="3" t="s">
        <v>43</v>
      </c>
      <c r="C48" s="3"/>
      <c r="D48" s="3"/>
      <c r="E48" s="45">
        <v>105144.4</v>
      </c>
      <c r="F48" s="43"/>
      <c r="G48" s="43"/>
      <c r="H48" s="43"/>
      <c r="I48" s="43"/>
      <c r="J48" s="43"/>
      <c r="K48" s="43"/>
      <c r="L48" s="43"/>
      <c r="M48" s="37"/>
      <c r="N48" s="37"/>
    </row>
    <row r="49" spans="1:5" ht="15">
      <c r="A49" s="13"/>
      <c r="B49" s="3" t="s">
        <v>44</v>
      </c>
      <c r="C49" s="3"/>
      <c r="D49" s="3"/>
      <c r="E49" s="44">
        <f>E47-E48</f>
        <v>0</v>
      </c>
    </row>
    <row r="50" spans="1:4" ht="15">
      <c r="A50" s="13"/>
      <c r="B50" s="3" t="s">
        <v>45</v>
      </c>
      <c r="C50" s="14"/>
      <c r="D50" s="15" t="s">
        <v>46</v>
      </c>
    </row>
    <row r="51" spans="1:4" ht="15">
      <c r="A51" s="20"/>
      <c r="B51" s="20"/>
      <c r="C51" s="20"/>
      <c r="D51" s="13"/>
    </row>
    <row r="52" spans="1:4" ht="15">
      <c r="A52" s="20"/>
      <c r="B52" s="20"/>
      <c r="C52" s="20"/>
      <c r="D52" s="13"/>
    </row>
    <row r="53" spans="1:4" ht="15">
      <c r="A53" s="21"/>
      <c r="B53" s="21"/>
      <c r="C53" s="21"/>
      <c r="D53" s="13"/>
    </row>
    <row r="54" spans="1:4" ht="15">
      <c r="A54" s="21"/>
      <c r="B54" s="21"/>
      <c r="C54" s="21"/>
      <c r="D54" s="13"/>
    </row>
    <row r="55" spans="1:4" ht="15">
      <c r="A55" s="21"/>
      <c r="B55" s="21"/>
      <c r="C55" s="21"/>
      <c r="D55" s="13"/>
    </row>
    <row r="56" spans="1:4" ht="15">
      <c r="A56" s="21"/>
      <c r="B56" s="21"/>
      <c r="C56" s="21"/>
      <c r="D56" s="13"/>
    </row>
    <row r="57" spans="1:4" ht="15">
      <c r="A57" s="21"/>
      <c r="B57" s="21"/>
      <c r="C57" s="21"/>
      <c r="D57" s="13"/>
    </row>
    <row r="58" spans="1:4" ht="15">
      <c r="A58" s="21"/>
      <c r="B58" s="21"/>
      <c r="C58" s="21"/>
      <c r="D58" s="13"/>
    </row>
    <row r="59" spans="1:4" ht="15">
      <c r="A59" s="21"/>
      <c r="B59" s="21"/>
      <c r="C59" s="21"/>
      <c r="D59" s="13"/>
    </row>
    <row r="60" spans="1:4" ht="15">
      <c r="A60" s="21"/>
      <c r="B60" s="21"/>
      <c r="C60" s="21"/>
      <c r="D60" s="13"/>
    </row>
    <row r="61" spans="1:4" ht="15">
      <c r="A61" s="21"/>
      <c r="B61" s="21"/>
      <c r="C61" s="21"/>
      <c r="D61" s="13"/>
    </row>
    <row r="62" ht="15">
      <c r="D62" s="13"/>
    </row>
    <row r="63" ht="15">
      <c r="D63" s="13"/>
    </row>
    <row r="64" ht="15">
      <c r="D64" s="13"/>
    </row>
    <row r="65" ht="15">
      <c r="D65" s="13"/>
    </row>
    <row r="66" ht="15">
      <c r="D66" s="13"/>
    </row>
    <row r="67" ht="15">
      <c r="D67" s="13"/>
    </row>
    <row r="68" ht="15">
      <c r="D68" s="13"/>
    </row>
    <row r="69" ht="15">
      <c r="D69" s="13"/>
    </row>
    <row r="70" ht="15">
      <c r="D70" s="13"/>
    </row>
    <row r="71" ht="15">
      <c r="D71" s="13"/>
    </row>
    <row r="72" ht="15">
      <c r="D72" s="13"/>
    </row>
    <row r="73" ht="15">
      <c r="D73" s="13"/>
    </row>
    <row r="74" ht="15">
      <c r="D74" s="13"/>
    </row>
    <row r="75" ht="15">
      <c r="D75" s="13"/>
    </row>
    <row r="76" ht="15">
      <c r="D76" s="13"/>
    </row>
    <row r="77" ht="15">
      <c r="D77" s="13"/>
    </row>
    <row r="78" ht="15">
      <c r="D78" s="13"/>
    </row>
    <row r="79" ht="15">
      <c r="D79" s="13"/>
    </row>
    <row r="80" ht="15">
      <c r="D80" s="13"/>
    </row>
    <row r="81" ht="15">
      <c r="D81" s="13"/>
    </row>
    <row r="82" ht="15">
      <c r="D82" s="13"/>
    </row>
    <row r="83" ht="15">
      <c r="D83" s="13"/>
    </row>
    <row r="84" ht="15">
      <c r="D84" s="13"/>
    </row>
    <row r="85" ht="15">
      <c r="D85" s="13"/>
    </row>
    <row r="86" ht="15">
      <c r="D86" s="13"/>
    </row>
    <row r="87" ht="15">
      <c r="D87" s="13"/>
    </row>
    <row r="88" ht="15">
      <c r="D88" s="13"/>
    </row>
    <row r="89" ht="15">
      <c r="D89" s="13"/>
    </row>
    <row r="90" ht="15">
      <c r="D90" s="13"/>
    </row>
    <row r="91" ht="15">
      <c r="D91" s="13"/>
    </row>
    <row r="92" ht="15">
      <c r="D92" s="13"/>
    </row>
    <row r="93" ht="15">
      <c r="D93" s="13"/>
    </row>
    <row r="94" ht="15">
      <c r="D94" s="13"/>
    </row>
    <row r="95" ht="15">
      <c r="D95" s="13"/>
    </row>
    <row r="96" ht="15">
      <c r="D96" s="13"/>
    </row>
    <row r="97" ht="15">
      <c r="D97" s="13"/>
    </row>
    <row r="98" ht="15">
      <c r="D98" s="13"/>
    </row>
    <row r="99" ht="15">
      <c r="D99" s="13"/>
    </row>
  </sheetData>
  <sheetProtection/>
  <mergeCells count="5">
    <mergeCell ref="C8:D8"/>
    <mergeCell ref="C9:D9"/>
    <mergeCell ref="C10:D10"/>
    <mergeCell ref="C11:D11"/>
    <mergeCell ref="A14:D14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Катя</cp:lastModifiedBy>
  <cp:lastPrinted>2024-01-19T08:33:20Z</cp:lastPrinted>
  <dcterms:created xsi:type="dcterms:W3CDTF">1996-10-08T23:32:33Z</dcterms:created>
  <dcterms:modified xsi:type="dcterms:W3CDTF">2024-02-26T08:17:09Z</dcterms:modified>
  <cp:category/>
  <cp:version/>
  <cp:contentType/>
  <cp:contentStatus/>
</cp:coreProperties>
</file>