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>
    <definedName name="Excel_BuiltIn__FilterDatabase" localSheetId="0">'Лист2'!$A$18:$I$199</definedName>
    <definedName name="_xlnm.Print_Area" localSheetId="0">'Лист2'!$A$1:$H$204</definedName>
  </definedNames>
  <calcPr fullCalcOnLoad="1"/>
</workbook>
</file>

<file path=xl/sharedStrings.xml><?xml version="1.0" encoding="utf-8"?>
<sst xmlns="http://schemas.openxmlformats.org/spreadsheetml/2006/main" count="774" uniqueCount="232">
  <si>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</si>
  <si>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</si>
  <si>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</si>
  <si>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2015  год" </t>
  </si>
  <si>
    <t>Приложение № 5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</si>
  <si>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</si>
  <si>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</si>
  <si>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</si>
  <si>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Распределение бюджетных ассигнований по разделам, подразделам, целевым статьям и видам расходов классификации расходов бюджетов на 2015  год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</si>
  <si>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</si>
  <si>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</si>
  <si>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</si>
  <si>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</si>
  <si>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</si>
  <si>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</si>
  <si>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</si>
  <si>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</si>
  <si>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План на 2015 год</t>
  </si>
  <si>
    <t>Всего</t>
  </si>
  <si>
    <t>Общегосударственные вопросы</t>
  </si>
  <si>
    <t>01</t>
  </si>
  <si>
    <t>00</t>
  </si>
  <si>
    <t xml:space="preserve">Функционирование высшего должностного лица органа местного самоуправления </t>
  </si>
  <si>
    <t>02</t>
  </si>
  <si>
    <t xml:space="preserve">Муниципальная программа "Устойчивое развитие Калининского сельского поселения Калининского района на 2015 год"
</t>
  </si>
  <si>
    <t>06 0 0000</t>
  </si>
  <si>
    <t xml:space="preserve">Обеспечение деятельности высшего органа исполнительной власти муниципального образования </t>
  </si>
  <si>
    <t>06 1 0000</t>
  </si>
  <si>
    <t>Высшее должностное лицо муниципального образования</t>
  </si>
  <si>
    <t>06 1 0019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</si>
  <si>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</si>
  <si>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</si>
  <si>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</si>
  <si>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</si>
  <si>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</t>
  </si>
  <si>
    <t>03</t>
  </si>
  <si>
    <t>Обеспечение деятельности представительного органа власти Калининского сельского поселения Калининского района</t>
  </si>
  <si>
    <t>06 4 0000</t>
  </si>
  <si>
    <t xml:space="preserve">Депутаты Совета муниципального образования </t>
  </si>
  <si>
    <t>06 4 0019</t>
  </si>
  <si>
    <t>Закупка товаров, работ и услуг для государственных (муниципальных) нужд</t>
  </si>
  <si>
    <t>200</t>
  </si>
  <si>
    <t>Функционирование высших органов исполнительной власти местных администраций</t>
  </si>
  <si>
    <t>04</t>
  </si>
  <si>
    <t>Обеспечение выполнения функций администрации Калининского сельского поселения  Калининского района</t>
  </si>
  <si>
    <t>06 2 0000</t>
  </si>
  <si>
    <t>06 2 0019</t>
  </si>
  <si>
    <t>Иные бюджетные ассигнования</t>
  </si>
  <si>
    <t>800</t>
  </si>
  <si>
    <t>Административные комиссии</t>
  </si>
  <si>
    <t>06 3 0000</t>
  </si>
  <si>
    <t>Образование и организация деятельности административных комиссий</t>
  </si>
  <si>
    <t>06 3 6019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</si>
  <si>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</si>
  <si>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</si>
  <si>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</si>
  <si>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06 5 0000</t>
  </si>
  <si>
    <t>Контрольно-счетная палата</t>
  </si>
  <si>
    <t>06 5 2002</t>
  </si>
  <si>
    <t>Расходы на обеспечение функций котрольно-счетной палаты</t>
  </si>
  <si>
    <t>Межбюджетные трансферты</t>
  </si>
  <si>
    <t>500</t>
  </si>
  <si>
    <t>Резервные фонды</t>
  </si>
  <si>
    <t>11</t>
  </si>
  <si>
    <t>Финансовое обеспечение непредвиденных расходов</t>
  </si>
  <si>
    <t>06 6 0000</t>
  </si>
  <si>
    <t>Резервный фонд администрации Калининского сельского поселения Калининского района</t>
  </si>
  <si>
    <t>06 6 1001</t>
  </si>
  <si>
    <t>Другие общегосударственные вопросы</t>
  </si>
  <si>
    <t>13</t>
  </si>
  <si>
    <t>Муниципальная программа "Устойчивое развитие Калининского сельского поселения Калининского района на 2015 год"</t>
  </si>
  <si>
    <t>Выполнение функций территориальных органов местного самоуправления</t>
  </si>
  <si>
    <t>06 8 0000</t>
  </si>
  <si>
    <t>06 8 1029</t>
  </si>
  <si>
    <t>Обеспечение выполнение функций  по похозяйственному учету</t>
  </si>
  <si>
    <t>06 9 0000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</si>
  <si>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</si>
  <si>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06 9 1029</t>
  </si>
  <si>
    <t>Обеспечение выполнение функций по оценке недвижимости,признание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</si>
  <si>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</si>
  <si>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</si>
  <si>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</si>
  <si>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05 0 0000</t>
  </si>
  <si>
    <t>Реализация материально-технической базы и освещение деятельности администрации</t>
  </si>
  <si>
    <t>05 1 1016</t>
  </si>
  <si>
    <t>Национальная оборона</t>
  </si>
  <si>
    <t>Мобилизационная и  вневойсковая подготовка</t>
  </si>
  <si>
    <t>06 7 0000</t>
  </si>
  <si>
    <t>Осуществление первичного воинского учета на территориях, где отсутствуют военные комиссариаты</t>
  </si>
  <si>
    <t>06 7 5118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</si>
  <si>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</si>
  <si>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</si>
  <si>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</si>
  <si>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безопасности населения</t>
  </si>
  <si>
    <t>52 0 0000</t>
  </si>
  <si>
    <t xml:space="preserve">Мероприятия по предупреждению и ликвидации последствий чрезвычайных ситуаций и стихийных бедствий 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</si>
  <si>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</si>
  <si>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</si>
  <si>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</si>
  <si>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</si>
  <si>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</si>
  <si>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</si>
  <si>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52 2 2001</t>
  </si>
  <si>
    <t>Обеспечение пожарной безопасности</t>
  </si>
  <si>
    <t>10</t>
  </si>
  <si>
    <t>Пожарная безопасность</t>
  </si>
  <si>
    <t>Мероприятия по пожарной безопасности</t>
  </si>
  <si>
    <t>52 1 1030</t>
  </si>
  <si>
    <t>14</t>
  </si>
  <si>
    <t>Мероприятия в области безопасности населения</t>
  </si>
  <si>
    <t>Национальная экономика</t>
  </si>
  <si>
    <t>Сельское хозяйство и рыболовство</t>
  </si>
  <si>
    <t>05</t>
  </si>
  <si>
    <t>Муниципальная программа "Развитие экономики Калининского сельского поселения Калининского района"</t>
  </si>
  <si>
    <t>07 2 0000</t>
  </si>
  <si>
    <t>Обеспечение выполнения функций в области сельского хозяйства</t>
  </si>
  <si>
    <t>Поддержка сельскохозяйственного производства в Краснодарском крае</t>
  </si>
  <si>
    <t>07 2 2003</t>
  </si>
  <si>
    <t>Водные ресурсы</t>
  </si>
  <si>
    <t>07 3 0000</t>
  </si>
  <si>
    <t>Мероприятия в области использования, охраны водных объектов</t>
  </si>
  <si>
    <t>Дорожное хозяйство(дорожные фонды)</t>
  </si>
  <si>
    <t>Муниципальная программа "Капитальный ремонт и ремонт автомобильных дорог местного значения Краснодарского края"</t>
  </si>
  <si>
    <t>01 1 0000</t>
  </si>
  <si>
    <t>Дорожная деятельность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</si>
  <si>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</si>
  <si>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01 1 1032</t>
  </si>
  <si>
    <t>Другие вопросы в области национальной экономики</t>
  </si>
  <si>
    <t>12</t>
  </si>
  <si>
    <t>07 1 0000</t>
  </si>
  <si>
    <t>Полномочия в области архитектуры и градостроительства</t>
  </si>
  <si>
    <t>07 1 2003</t>
  </si>
  <si>
    <t>Мероприятия по подготовке градостроительной и землеустроительной документации</t>
  </si>
  <si>
    <t>Жилищно-коммунальное хозяйство</t>
  </si>
  <si>
    <t>Жилищное хозяйство</t>
  </si>
  <si>
    <t>Развитие жилищно-коммунального хозяйства</t>
  </si>
  <si>
    <t>64 0 0000</t>
  </si>
  <si>
    <t>Развитие жилищного хозяйства</t>
  </si>
  <si>
    <t>64 2 0000</t>
  </si>
  <si>
    <t>Мероприятия в области жилищного хозяйства</t>
  </si>
  <si>
    <t>64 2 1037</t>
  </si>
  <si>
    <t>Коммунальное хозяйство</t>
  </si>
  <si>
    <t>Развитие коммунального хозяйства</t>
  </si>
  <si>
    <t>57 0 0000</t>
  </si>
  <si>
    <t>Развитие жилищно-коммунального хозяйства Калининского сельского поселения Калининского района</t>
  </si>
  <si>
    <t>57 2 0000</t>
  </si>
  <si>
    <t>Поддержка коммунального хозяйства</t>
  </si>
  <si>
    <t>57 2 1039</t>
  </si>
  <si>
    <t>Благоустройство</t>
  </si>
  <si>
    <t>Уличное освещение</t>
  </si>
  <si>
    <t>57 2 1033</t>
  </si>
  <si>
    <t>57 2 1034</t>
  </si>
  <si>
    <t>Организация  и содержание мест захоронения</t>
  </si>
  <si>
    <t>57 2 1035</t>
  </si>
  <si>
    <t xml:space="preserve">Прочие мероприятия по благоустройству поселений </t>
  </si>
  <si>
    <t>57 2 1036</t>
  </si>
  <si>
    <t>Образование</t>
  </si>
  <si>
    <t>07</t>
  </si>
  <si>
    <t>Муниципальная программа "Проведение мероприятий для молодежи Калининского сельского поселения Калининского района"</t>
  </si>
  <si>
    <t>03 1 0000</t>
  </si>
  <si>
    <t xml:space="preserve">Молодежь муниципального образования </t>
  </si>
  <si>
    <t>Другие мероприятия в области молодежной политики</t>
  </si>
  <si>
    <t>03 1 1019</t>
  </si>
  <si>
    <t>Поддержка молодежи муниципального образования</t>
  </si>
  <si>
    <t>Культура и кинематография</t>
  </si>
  <si>
    <t>08</t>
  </si>
  <si>
    <t>Культура</t>
  </si>
  <si>
    <t>Муниципальная программа "Развитие культуры Калининского сельского поселения Калининского района"</t>
  </si>
  <si>
    <t>02 0 0000</t>
  </si>
  <si>
    <t>Совершенствование деятельности домов культуры</t>
  </si>
  <si>
    <t>02 1 0059</t>
  </si>
  <si>
    <t>Совершенствование деятельности в сфере библиотечного обслуживания населения</t>
  </si>
  <si>
    <t>02 3 0059</t>
  </si>
  <si>
    <t>Комплектование книжных фондов МУК БС Калининского сельского поселения</t>
  </si>
  <si>
    <t>02 4 0059</t>
  </si>
  <si>
    <t>02 5 0059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</si>
  <si>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</si>
  <si>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</si>
  <si>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</si>
  <si>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</si>
  <si>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02 6 1008</t>
  </si>
  <si>
    <t xml:space="preserve">Другие вопросы в области культуры, кинематографии </t>
  </si>
  <si>
    <t>02 7 0000</t>
  </si>
  <si>
    <t>Сохранение, использование, популяризация и охрана объектов культурного наследия</t>
  </si>
  <si>
    <t>02 7 1008</t>
  </si>
  <si>
    <t>Другие мероприятия в области культуры и кинематографии</t>
  </si>
  <si>
    <t>Социальная политика</t>
  </si>
  <si>
    <t>6 11 0000</t>
  </si>
  <si>
    <t xml:space="preserve">Социальная поддержка граждан муниципального образования </t>
  </si>
  <si>
    <t>Другие мероприятия в области социальной поддержки граждан</t>
  </si>
  <si>
    <t>6 11 1005</t>
  </si>
  <si>
    <t>Доплаты к пенсиям, дополнительное пенсионное обеспечение</t>
  </si>
  <si>
    <t>300</t>
  </si>
  <si>
    <t>Социальная помощь</t>
  </si>
  <si>
    <t>6 12 0000</t>
  </si>
  <si>
    <t>Обеспечение малоимущих граждан</t>
  </si>
  <si>
    <t>6 12 1037</t>
  </si>
  <si>
    <t xml:space="preserve">Физическая культура и спорт </t>
  </si>
  <si>
    <t>Муниципальная программа "Развитие физической культуры и спорта Калининского сельского поселения Калининского района"</t>
  </si>
  <si>
    <t>Развитие физической культуры и спорта</t>
  </si>
  <si>
    <t>04 1 0000</t>
  </si>
  <si>
    <t>Другие мероприятия в области физической культуры и спорта</t>
  </si>
  <si>
    <t>04 1 1007</t>
  </si>
  <si>
    <t>Мероприятия по развитию физической культуры и спорта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</si>
  <si>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</si>
  <si>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</si>
  <si>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</si>
  <si>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</si>
  <si>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Организация утилизации и переработки бытовых и промышленных отходов</t>
  </si>
  <si>
    <t>57 2 1011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</si>
  <si>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</si>
  <si>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</si>
  <si>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400</t>
  </si>
  <si>
    <t>Капитальные вложения в обьекты государственной (муниципальной) собственности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</si>
  <si>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</si>
  <si>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08 5 6566</t>
  </si>
  <si>
    <t>01 1 6027</t>
  </si>
  <si>
    <t>Краевые средства на поэтапное повышение зарплаты работникам муниципальных учреждений культуры</t>
  </si>
  <si>
    <t>10 4 6012</t>
  </si>
  <si>
    <t>Краевые средства по программе Капитальный ремонт и ремонт автомобильных дорог местного значения Краснодарского края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</si>
  <si>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</si>
  <si>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07 3 2031</t>
  </si>
  <si>
    <t>Дополнительная помощь местным бюджетам на решение социально значимых вопросов</t>
  </si>
  <si>
    <t>01 1 6005</t>
  </si>
  <si>
    <t>08 5 0000</t>
  </si>
  <si>
    <t>08 5 6066</t>
  </si>
  <si>
    <t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броьбы с преступностью в Краснодарском крае в 2015 году</t>
  </si>
  <si>
    <t>09 1 0000</t>
  </si>
  <si>
    <t>09 1 1003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</si>
  <si>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2015 год"</t>
  </si>
  <si>
    <t>Приложение № 2</t>
  </si>
  <si>
    <t>от 18.11.2015 № 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</si>
</sst>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46"/>
      <name val="Arial Cyr"/>
      <family val="2"/>
    </font>
    <font>
      <sz val="11"/>
      <color indexed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33" borderId="0" xfId="55" applyFont="1" applyFill="1">
      <alignment/>
      <protection/>
    </xf>
    <xf numFmtId="0" fontId="6" fillId="33" borderId="0" xfId="55" applyFont="1" applyFill="1" applyAlignment="1">
      <alignment horizontal="right"/>
      <protection/>
    </xf>
    <xf numFmtId="0" fontId="8" fillId="33" borderId="0" xfId="55" applyFont="1" applyFill="1">
      <alignment/>
      <protection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10" xfId="54" applyNumberFormat="1" applyFont="1" applyFill="1" applyBorder="1" applyAlignment="1" applyProtection="1">
      <alignment horizontal="center"/>
      <protection hidden="1"/>
    </xf>
    <xf numFmtId="0" fontId="5" fillId="33" borderId="10" xfId="54" applyNumberFormat="1" applyFont="1" applyFill="1" applyBorder="1" applyAlignment="1" applyProtection="1">
      <alignment horizontal="right"/>
      <protection hidden="1"/>
    </xf>
    <xf numFmtId="0" fontId="2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140625" style="1" customWidth="1"/>
    <col min="2" max="2" width="54.00390625" style="1" customWidth="1"/>
    <col min="3" max="3" width="0" style="1" hidden="1" customWidth="1"/>
    <col min="4" max="4" width="5.28125" style="1" customWidth="1"/>
    <col min="5" max="5" width="4.00390625" style="1" customWidth="1"/>
    <col min="6" max="6" width="10.57421875" style="2" customWidth="1"/>
    <col min="7" max="7" width="4.7109375" style="1" customWidth="1"/>
    <col min="8" max="8" width="12.57421875" style="1" customWidth="1"/>
    <col min="9" max="9" width="9.57421875" style="3" customWidth="1"/>
    <col min="10" max="16384" width="9.140625" style="1" customWidth="1"/>
  </cols>
  <sheetData>
    <row r="1" spans="2:8" s="4" customFormat="1" ht="15.75">
      <c r="B1" s="5"/>
      <c r="H1" s="6" t="s">
        <v>230</v>
      </c>
    </row>
    <row r="2" spans="2:8" s="4" customFormat="1" ht="15.75">
      <c r="B2" s="5"/>
      <c r="H2" s="6" t="s">
        <v>0</v>
      </c>
    </row>
    <row r="3" spans="2:8" s="4" customFormat="1" ht="15.75">
      <c r="B3" s="5"/>
      <c r="H3" s="6" t="s">
        <v>1</v>
      </c>
    </row>
    <row r="4" spans="2:8" s="4" customFormat="1" ht="15.75">
      <c r="B4" s="5"/>
      <c r="H4" s="6" t="s">
        <v>2</v>
      </c>
    </row>
    <row r="5" spans="2:8" s="4" customFormat="1" ht="15.75">
      <c r="B5" s="5"/>
      <c r="H5" s="6" t="s">
        <v>231</v>
      </c>
    </row>
    <row r="6" spans="8:9" s="7" customFormat="1" ht="17.25" customHeight="1">
      <c r="H6" s="8" t="s">
        <v>3</v>
      </c>
      <c r="I6" s="9"/>
    </row>
    <row r="7" ht="8.25" customHeight="1"/>
    <row r="8" ht="15" customHeight="1">
      <c r="H8" s="10" t="s">
        <v>4</v>
      </c>
    </row>
    <row r="9" ht="15" customHeight="1">
      <c r="H9" s="8" t="s">
        <v>5</v>
      </c>
    </row>
    <row r="10" ht="15" customHeight="1">
      <c r="H10" s="8" t="s">
        <v>6</v>
      </c>
    </row>
    <row r="11" ht="15" customHeight="1">
      <c r="H11" s="8" t="s">
        <v>7</v>
      </c>
    </row>
    <row r="12" ht="15" customHeight="1">
      <c r="H12" s="8" t="s">
        <v>3</v>
      </c>
    </row>
    <row r="13" ht="8.25" customHeight="1"/>
    <row r="15" spans="2:7" ht="33.75" customHeight="1">
      <c r="B15" s="30" t="s">
        <v>8</v>
      </c>
      <c r="C15" s="30"/>
      <c r="D15" s="30"/>
      <c r="E15" s="30"/>
      <c r="F15" s="30"/>
      <c r="G15" s="30"/>
    </row>
    <row r="16" spans="3:9" ht="12.75" customHeight="1">
      <c r="C16" s="11"/>
      <c r="D16" s="11"/>
      <c r="F16" s="10"/>
      <c r="G16" s="11"/>
      <c r="H16" s="11" t="s">
        <v>9</v>
      </c>
      <c r="I16" s="1"/>
    </row>
    <row r="17" ht="2.25" customHeight="1">
      <c r="I17" s="1"/>
    </row>
    <row r="18" spans="1:9" ht="32.25" customHeight="1">
      <c r="A18" s="12" t="s">
        <v>10</v>
      </c>
      <c r="B18" s="12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  <c r="I18" s="1"/>
    </row>
    <row r="19" spans="1:9" ht="16.5" customHeight="1">
      <c r="A19" s="13"/>
      <c r="B19" s="13" t="s">
        <v>18</v>
      </c>
      <c r="C19" s="13"/>
      <c r="D19" s="13"/>
      <c r="E19" s="13"/>
      <c r="F19" s="14"/>
      <c r="G19" s="13"/>
      <c r="H19" s="15">
        <f>H20+H72+H79+H97+H122+H152+H158+H186+H194</f>
        <v>53117.200000000004</v>
      </c>
      <c r="I19" s="1"/>
    </row>
    <row r="20" spans="1:8" s="18" customFormat="1" ht="16.5" customHeight="1">
      <c r="A20" s="13">
        <v>1</v>
      </c>
      <c r="B20" s="16" t="s">
        <v>19</v>
      </c>
      <c r="C20" s="17">
        <v>992</v>
      </c>
      <c r="D20" s="17" t="s">
        <v>20</v>
      </c>
      <c r="E20" s="17" t="s">
        <v>21</v>
      </c>
      <c r="F20" s="17"/>
      <c r="G20" s="17"/>
      <c r="H20" s="15">
        <f>H21+H27+H34+H45+H51+H56</f>
        <v>10330.5</v>
      </c>
    </row>
    <row r="21" spans="1:8" s="18" customFormat="1" ht="32.25" customHeight="1" hidden="1">
      <c r="A21" s="13"/>
      <c r="B21" s="16" t="s">
        <v>22</v>
      </c>
      <c r="C21" s="17">
        <v>992</v>
      </c>
      <c r="D21" s="17" t="s">
        <v>20</v>
      </c>
      <c r="E21" s="17" t="s">
        <v>23</v>
      </c>
      <c r="F21" s="17"/>
      <c r="G21" s="17"/>
      <c r="H21" s="15">
        <f>H24</f>
        <v>780</v>
      </c>
    </row>
    <row r="22" spans="1:8" s="18" customFormat="1" ht="40.5" customHeight="1">
      <c r="A22" s="13"/>
      <c r="B22" s="16" t="s">
        <v>24</v>
      </c>
      <c r="C22" s="17"/>
      <c r="D22" s="17" t="s">
        <v>20</v>
      </c>
      <c r="E22" s="17" t="s">
        <v>23</v>
      </c>
      <c r="F22" s="17" t="s">
        <v>25</v>
      </c>
      <c r="G22" s="17"/>
      <c r="H22" s="15">
        <f>H23</f>
        <v>780</v>
      </c>
    </row>
    <row r="23" spans="1:8" s="18" customFormat="1" ht="35.25" customHeight="1">
      <c r="A23" s="13"/>
      <c r="B23" s="16" t="s">
        <v>26</v>
      </c>
      <c r="C23" s="17">
        <v>992</v>
      </c>
      <c r="D23" s="17" t="s">
        <v>20</v>
      </c>
      <c r="E23" s="17" t="s">
        <v>23</v>
      </c>
      <c r="F23" s="19" t="s">
        <v>27</v>
      </c>
      <c r="G23" s="17"/>
      <c r="H23" s="15">
        <f>H24</f>
        <v>780</v>
      </c>
    </row>
    <row r="24" spans="1:8" s="18" customFormat="1" ht="18.75" customHeight="1">
      <c r="A24" s="13"/>
      <c r="B24" s="16" t="s">
        <v>28</v>
      </c>
      <c r="C24" s="17">
        <v>992</v>
      </c>
      <c r="D24" s="17" t="s">
        <v>20</v>
      </c>
      <c r="E24" s="17" t="s">
        <v>23</v>
      </c>
      <c r="F24" s="19" t="s">
        <v>29</v>
      </c>
      <c r="G24" s="17"/>
      <c r="H24" s="15">
        <f>H25</f>
        <v>780</v>
      </c>
    </row>
    <row r="25" spans="1:8" s="18" customFormat="1" ht="33" customHeight="1" hidden="1">
      <c r="A25" s="13"/>
      <c r="B25" s="16" t="s">
        <v>30</v>
      </c>
      <c r="C25" s="17">
        <v>992</v>
      </c>
      <c r="D25" s="17" t="s">
        <v>20</v>
      </c>
      <c r="E25" s="17" t="s">
        <v>23</v>
      </c>
      <c r="F25" s="19" t="s">
        <v>29</v>
      </c>
      <c r="G25" s="17"/>
      <c r="H25" s="15">
        <f>H26</f>
        <v>780</v>
      </c>
    </row>
    <row r="26" spans="1:8" s="18" customFormat="1" ht="63" customHeight="1">
      <c r="A26" s="13"/>
      <c r="B26" s="16" t="s">
        <v>31</v>
      </c>
      <c r="C26" s="17">
        <v>992</v>
      </c>
      <c r="D26" s="17" t="s">
        <v>20</v>
      </c>
      <c r="E26" s="17" t="s">
        <v>23</v>
      </c>
      <c r="F26" s="19" t="s">
        <v>29</v>
      </c>
      <c r="G26" s="17" t="s">
        <v>32</v>
      </c>
      <c r="H26" s="15">
        <v>780</v>
      </c>
    </row>
    <row r="27" spans="1:8" s="18" customFormat="1" ht="51" customHeight="1">
      <c r="A27" s="13"/>
      <c r="B27" s="16" t="s">
        <v>33</v>
      </c>
      <c r="C27" s="17" t="s">
        <v>34</v>
      </c>
      <c r="D27" s="17" t="s">
        <v>20</v>
      </c>
      <c r="E27" s="17" t="s">
        <v>35</v>
      </c>
      <c r="F27" s="17"/>
      <c r="G27" s="17"/>
      <c r="H27" s="15">
        <f>H29</f>
        <v>185</v>
      </c>
    </row>
    <row r="28" spans="1:8" s="18" customFormat="1" ht="42" customHeight="1">
      <c r="A28" s="13"/>
      <c r="B28" s="16" t="s">
        <v>24</v>
      </c>
      <c r="C28" s="17"/>
      <c r="D28" s="17" t="s">
        <v>20</v>
      </c>
      <c r="E28" s="17" t="s">
        <v>35</v>
      </c>
      <c r="F28" s="17" t="s">
        <v>25</v>
      </c>
      <c r="G28" s="17"/>
      <c r="H28" s="15">
        <f>H29</f>
        <v>185</v>
      </c>
    </row>
    <row r="29" spans="1:8" s="18" customFormat="1" ht="45.75" customHeight="1">
      <c r="A29" s="13"/>
      <c r="B29" s="16" t="s">
        <v>36</v>
      </c>
      <c r="C29" s="17" t="s">
        <v>34</v>
      </c>
      <c r="D29" s="17" t="s">
        <v>20</v>
      </c>
      <c r="E29" s="17" t="s">
        <v>35</v>
      </c>
      <c r="F29" s="19" t="s">
        <v>37</v>
      </c>
      <c r="G29" s="16"/>
      <c r="H29" s="15">
        <f>H30</f>
        <v>185</v>
      </c>
    </row>
    <row r="30" spans="1:8" s="18" customFormat="1" ht="15" customHeight="1">
      <c r="A30" s="13"/>
      <c r="B30" s="16" t="s">
        <v>38</v>
      </c>
      <c r="C30" s="17" t="s">
        <v>34</v>
      </c>
      <c r="D30" s="17" t="s">
        <v>20</v>
      </c>
      <c r="E30" s="17" t="s">
        <v>35</v>
      </c>
      <c r="F30" s="19" t="s">
        <v>39</v>
      </c>
      <c r="G30" s="16"/>
      <c r="H30" s="15">
        <f>H31</f>
        <v>185</v>
      </c>
    </row>
    <row r="31" spans="1:8" s="18" customFormat="1" ht="33.75" customHeight="1">
      <c r="A31" s="13"/>
      <c r="B31" s="16" t="s">
        <v>30</v>
      </c>
      <c r="C31" s="17" t="s">
        <v>34</v>
      </c>
      <c r="D31" s="17" t="s">
        <v>20</v>
      </c>
      <c r="E31" s="17" t="s">
        <v>35</v>
      </c>
      <c r="F31" s="19" t="s">
        <v>39</v>
      </c>
      <c r="G31" s="16"/>
      <c r="H31" s="15">
        <f>H32+H33</f>
        <v>185</v>
      </c>
    </row>
    <row r="32" spans="1:8" s="18" customFormat="1" ht="63" customHeight="1">
      <c r="A32" s="13"/>
      <c r="B32" s="16" t="s">
        <v>31</v>
      </c>
      <c r="C32" s="17" t="s">
        <v>34</v>
      </c>
      <c r="D32" s="17" t="s">
        <v>20</v>
      </c>
      <c r="E32" s="17" t="s">
        <v>35</v>
      </c>
      <c r="F32" s="19" t="s">
        <v>39</v>
      </c>
      <c r="G32" s="17" t="s">
        <v>32</v>
      </c>
      <c r="H32" s="15">
        <v>174</v>
      </c>
    </row>
    <row r="33" spans="1:8" s="18" customFormat="1" ht="32.25" customHeight="1">
      <c r="A33" s="13"/>
      <c r="B33" s="16" t="s">
        <v>40</v>
      </c>
      <c r="C33" s="17" t="s">
        <v>34</v>
      </c>
      <c r="D33" s="17" t="s">
        <v>20</v>
      </c>
      <c r="E33" s="17" t="s">
        <v>35</v>
      </c>
      <c r="F33" s="19" t="s">
        <v>39</v>
      </c>
      <c r="G33" s="17" t="s">
        <v>41</v>
      </c>
      <c r="H33" s="15">
        <v>11</v>
      </c>
    </row>
    <row r="34" spans="1:8" s="18" customFormat="1" ht="30.75" customHeight="1">
      <c r="A34" s="13"/>
      <c r="B34" s="16" t="s">
        <v>42</v>
      </c>
      <c r="C34" s="17">
        <v>992</v>
      </c>
      <c r="D34" s="17" t="s">
        <v>20</v>
      </c>
      <c r="E34" s="17" t="s">
        <v>43</v>
      </c>
      <c r="F34" s="17"/>
      <c r="G34" s="17"/>
      <c r="H34" s="15">
        <f>H36+H42</f>
        <v>5597.6</v>
      </c>
    </row>
    <row r="35" spans="1:8" s="18" customFormat="1" ht="44.25" customHeight="1">
      <c r="A35" s="13"/>
      <c r="B35" s="16" t="s">
        <v>24</v>
      </c>
      <c r="C35" s="17"/>
      <c r="D35" s="17" t="s">
        <v>20</v>
      </c>
      <c r="E35" s="17" t="s">
        <v>43</v>
      </c>
      <c r="F35" s="17" t="s">
        <v>25</v>
      </c>
      <c r="G35" s="17"/>
      <c r="H35" s="15">
        <f>H36</f>
        <v>5590</v>
      </c>
    </row>
    <row r="36" spans="1:8" s="18" customFormat="1" ht="33" customHeight="1">
      <c r="A36" s="13"/>
      <c r="B36" s="16" t="s">
        <v>44</v>
      </c>
      <c r="C36" s="17">
        <v>992</v>
      </c>
      <c r="D36" s="17" t="s">
        <v>20</v>
      </c>
      <c r="E36" s="17" t="s">
        <v>43</v>
      </c>
      <c r="F36" s="19" t="s">
        <v>45</v>
      </c>
      <c r="G36" s="17"/>
      <c r="H36" s="15">
        <f>H37</f>
        <v>5590</v>
      </c>
    </row>
    <row r="37" spans="1:8" s="18" customFormat="1" ht="33" customHeight="1">
      <c r="A37" s="13"/>
      <c r="B37" s="16" t="s">
        <v>30</v>
      </c>
      <c r="C37" s="17">
        <v>992</v>
      </c>
      <c r="D37" s="17" t="s">
        <v>20</v>
      </c>
      <c r="E37" s="17" t="s">
        <v>43</v>
      </c>
      <c r="F37" s="19" t="s">
        <v>46</v>
      </c>
      <c r="G37" s="17"/>
      <c r="H37" s="15">
        <f>H38+H39+H40</f>
        <v>5590</v>
      </c>
    </row>
    <row r="38" spans="1:8" s="18" customFormat="1" ht="62.25" customHeight="1">
      <c r="A38" s="13"/>
      <c r="B38" s="16" t="s">
        <v>31</v>
      </c>
      <c r="C38" s="17">
        <v>992</v>
      </c>
      <c r="D38" s="17" t="s">
        <v>20</v>
      </c>
      <c r="E38" s="17" t="s">
        <v>43</v>
      </c>
      <c r="F38" s="19" t="s">
        <v>46</v>
      </c>
      <c r="G38" s="17" t="s">
        <v>32</v>
      </c>
      <c r="H38" s="15">
        <f>5285+150</f>
        <v>5435</v>
      </c>
    </row>
    <row r="39" spans="1:8" s="18" customFormat="1" ht="33.75" customHeight="1">
      <c r="A39" s="13"/>
      <c r="B39" s="16" t="s">
        <v>40</v>
      </c>
      <c r="C39" s="17">
        <v>992</v>
      </c>
      <c r="D39" s="17" t="s">
        <v>20</v>
      </c>
      <c r="E39" s="17" t="s">
        <v>43</v>
      </c>
      <c r="F39" s="19" t="s">
        <v>46</v>
      </c>
      <c r="G39" s="17" t="s">
        <v>41</v>
      </c>
      <c r="H39" s="15">
        <f>305-20-150</f>
        <v>135</v>
      </c>
    </row>
    <row r="40" spans="1:8" s="18" customFormat="1" ht="15.75">
      <c r="A40" s="13"/>
      <c r="B40" s="16" t="s">
        <v>47</v>
      </c>
      <c r="C40" s="17">
        <v>992</v>
      </c>
      <c r="D40" s="17" t="s">
        <v>20</v>
      </c>
      <c r="E40" s="17" t="s">
        <v>43</v>
      </c>
      <c r="F40" s="19" t="s">
        <v>46</v>
      </c>
      <c r="G40" s="17" t="s">
        <v>48</v>
      </c>
      <c r="H40" s="15">
        <v>20</v>
      </c>
    </row>
    <row r="41" spans="1:8" s="18" customFormat="1" ht="45" customHeight="1">
      <c r="A41" s="13"/>
      <c r="B41" s="16" t="s">
        <v>24</v>
      </c>
      <c r="C41" s="17"/>
      <c r="D41" s="17" t="s">
        <v>20</v>
      </c>
      <c r="E41" s="17" t="s">
        <v>43</v>
      </c>
      <c r="F41" s="19" t="s">
        <v>25</v>
      </c>
      <c r="G41" s="17"/>
      <c r="H41" s="15">
        <f>H42</f>
        <v>7.6</v>
      </c>
    </row>
    <row r="42" spans="1:8" s="18" customFormat="1" ht="15.75">
      <c r="A42" s="13"/>
      <c r="B42" s="16" t="s">
        <v>49</v>
      </c>
      <c r="C42" s="17">
        <v>992</v>
      </c>
      <c r="D42" s="17" t="s">
        <v>20</v>
      </c>
      <c r="E42" s="17" t="s">
        <v>43</v>
      </c>
      <c r="F42" s="19" t="s">
        <v>50</v>
      </c>
      <c r="G42" s="17"/>
      <c r="H42" s="15">
        <f>H44</f>
        <v>7.6</v>
      </c>
    </row>
    <row r="43" spans="1:8" s="18" customFormat="1" ht="30">
      <c r="A43" s="13"/>
      <c r="B43" s="16" t="s">
        <v>51</v>
      </c>
      <c r="C43" s="17">
        <v>992</v>
      </c>
      <c r="D43" s="17" t="s">
        <v>20</v>
      </c>
      <c r="E43" s="17" t="s">
        <v>43</v>
      </c>
      <c r="F43" s="19" t="s">
        <v>52</v>
      </c>
      <c r="G43" s="17"/>
      <c r="H43" s="15">
        <f>H44</f>
        <v>7.6</v>
      </c>
    </row>
    <row r="44" spans="1:8" s="18" customFormat="1" ht="33.75" customHeight="1">
      <c r="A44" s="13"/>
      <c r="B44" s="16" t="s">
        <v>40</v>
      </c>
      <c r="C44" s="17">
        <v>992</v>
      </c>
      <c r="D44" s="17" t="s">
        <v>20</v>
      </c>
      <c r="E44" s="17" t="s">
        <v>43</v>
      </c>
      <c r="F44" s="19" t="s">
        <v>52</v>
      </c>
      <c r="G44" s="17" t="s">
        <v>41</v>
      </c>
      <c r="H44" s="15">
        <v>7.6</v>
      </c>
    </row>
    <row r="45" spans="1:8" s="18" customFormat="1" ht="45.75" customHeight="1">
      <c r="A45" s="13"/>
      <c r="B45" s="16" t="s">
        <v>53</v>
      </c>
      <c r="C45" s="17">
        <v>992</v>
      </c>
      <c r="D45" s="17" t="s">
        <v>20</v>
      </c>
      <c r="E45" s="17" t="s">
        <v>54</v>
      </c>
      <c r="F45" s="17"/>
      <c r="G45" s="17"/>
      <c r="H45" s="15">
        <f>H47</f>
        <v>246.9</v>
      </c>
    </row>
    <row r="46" spans="1:8" s="18" customFormat="1" ht="42.75" customHeight="1">
      <c r="A46" s="13"/>
      <c r="B46" s="16" t="s">
        <v>24</v>
      </c>
      <c r="C46" s="17"/>
      <c r="D46" s="17" t="s">
        <v>20</v>
      </c>
      <c r="E46" s="17" t="s">
        <v>54</v>
      </c>
      <c r="F46" s="17" t="s">
        <v>25</v>
      </c>
      <c r="G46" s="17"/>
      <c r="H46" s="15">
        <f>H47</f>
        <v>246.9</v>
      </c>
    </row>
    <row r="47" spans="1:8" s="18" customFormat="1" ht="18" customHeight="1">
      <c r="A47" s="13"/>
      <c r="B47" s="16" t="s">
        <v>55</v>
      </c>
      <c r="C47" s="17">
        <v>992</v>
      </c>
      <c r="D47" s="17" t="s">
        <v>20</v>
      </c>
      <c r="E47" s="17" t="s">
        <v>54</v>
      </c>
      <c r="F47" s="20" t="s">
        <v>56</v>
      </c>
      <c r="G47" s="17"/>
      <c r="H47" s="15">
        <f>H48</f>
        <v>246.9</v>
      </c>
    </row>
    <row r="48" spans="1:8" s="18" customFormat="1" ht="19.5" customHeight="1">
      <c r="A48" s="13"/>
      <c r="B48" s="16" t="s">
        <v>57</v>
      </c>
      <c r="C48" s="17">
        <v>992</v>
      </c>
      <c r="D48" s="17" t="s">
        <v>20</v>
      </c>
      <c r="E48" s="17" t="s">
        <v>54</v>
      </c>
      <c r="F48" s="20" t="s">
        <v>58</v>
      </c>
      <c r="G48" s="17"/>
      <c r="H48" s="15">
        <f>H49</f>
        <v>246.9</v>
      </c>
    </row>
    <row r="49" spans="1:8" s="18" customFormat="1" ht="33.75" customHeight="1">
      <c r="A49" s="13"/>
      <c r="B49" s="16" t="s">
        <v>59</v>
      </c>
      <c r="C49" s="17">
        <v>992</v>
      </c>
      <c r="D49" s="17" t="s">
        <v>20</v>
      </c>
      <c r="E49" s="17" t="s">
        <v>54</v>
      </c>
      <c r="F49" s="20" t="s">
        <v>58</v>
      </c>
      <c r="G49" s="17"/>
      <c r="H49" s="15">
        <f>H50</f>
        <v>246.9</v>
      </c>
    </row>
    <row r="50" spans="1:8" s="18" customFormat="1" ht="15.75" customHeight="1">
      <c r="A50" s="13"/>
      <c r="B50" s="16" t="s">
        <v>60</v>
      </c>
      <c r="C50" s="17">
        <v>992</v>
      </c>
      <c r="D50" s="17" t="s">
        <v>20</v>
      </c>
      <c r="E50" s="17" t="s">
        <v>54</v>
      </c>
      <c r="F50" s="20" t="s">
        <v>58</v>
      </c>
      <c r="G50" s="17" t="s">
        <v>61</v>
      </c>
      <c r="H50" s="15">
        <v>246.9</v>
      </c>
    </row>
    <row r="51" spans="1:8" s="18" customFormat="1" ht="19.5" customHeight="1">
      <c r="A51" s="13"/>
      <c r="B51" s="16" t="s">
        <v>62</v>
      </c>
      <c r="C51" s="17">
        <v>992</v>
      </c>
      <c r="D51" s="17" t="s">
        <v>20</v>
      </c>
      <c r="E51" s="17" t="s">
        <v>63</v>
      </c>
      <c r="F51" s="17"/>
      <c r="G51" s="17"/>
      <c r="H51" s="15">
        <f>H53</f>
        <v>100</v>
      </c>
    </row>
    <row r="52" spans="1:8" s="18" customFormat="1" ht="39.75" customHeight="1">
      <c r="A52" s="13"/>
      <c r="B52" s="16" t="s">
        <v>24</v>
      </c>
      <c r="C52" s="17"/>
      <c r="D52" s="17" t="s">
        <v>20</v>
      </c>
      <c r="E52" s="17" t="s">
        <v>63</v>
      </c>
      <c r="F52" s="17" t="s">
        <v>25</v>
      </c>
      <c r="G52" s="17"/>
      <c r="H52" s="15">
        <f>H53</f>
        <v>100</v>
      </c>
    </row>
    <row r="53" spans="1:8" s="18" customFormat="1" ht="15.75">
      <c r="A53" s="13"/>
      <c r="B53" s="16" t="s">
        <v>64</v>
      </c>
      <c r="C53" s="17">
        <v>992</v>
      </c>
      <c r="D53" s="17" t="s">
        <v>20</v>
      </c>
      <c r="E53" s="17" t="s">
        <v>63</v>
      </c>
      <c r="F53" s="20" t="s">
        <v>65</v>
      </c>
      <c r="G53" s="17"/>
      <c r="H53" s="15">
        <f>H54</f>
        <v>100</v>
      </c>
    </row>
    <row r="54" spans="1:8" s="18" customFormat="1" ht="32.25" customHeight="1">
      <c r="A54" s="13"/>
      <c r="B54" s="16" t="s">
        <v>66</v>
      </c>
      <c r="C54" s="17">
        <v>992</v>
      </c>
      <c r="D54" s="17" t="s">
        <v>20</v>
      </c>
      <c r="E54" s="17" t="s">
        <v>63</v>
      </c>
      <c r="F54" s="19" t="s">
        <v>67</v>
      </c>
      <c r="G54" s="17"/>
      <c r="H54" s="15">
        <f>H55</f>
        <v>100</v>
      </c>
    </row>
    <row r="55" spans="1:8" s="18" customFormat="1" ht="17.25" customHeight="1">
      <c r="A55" s="13"/>
      <c r="B55" s="16" t="s">
        <v>47</v>
      </c>
      <c r="C55" s="17">
        <v>992</v>
      </c>
      <c r="D55" s="17" t="s">
        <v>20</v>
      </c>
      <c r="E55" s="17" t="s">
        <v>63</v>
      </c>
      <c r="F55" s="19" t="s">
        <v>67</v>
      </c>
      <c r="G55" s="17" t="s">
        <v>48</v>
      </c>
      <c r="H55" s="15">
        <v>100</v>
      </c>
    </row>
    <row r="56" spans="1:8" s="18" customFormat="1" ht="17.25" customHeight="1">
      <c r="A56" s="13"/>
      <c r="B56" s="16" t="s">
        <v>68</v>
      </c>
      <c r="C56" s="17">
        <v>992</v>
      </c>
      <c r="D56" s="17" t="s">
        <v>20</v>
      </c>
      <c r="E56" s="17" t="s">
        <v>69</v>
      </c>
      <c r="F56" s="17"/>
      <c r="G56" s="17"/>
      <c r="H56" s="15">
        <f>H57+H67</f>
        <v>3421</v>
      </c>
    </row>
    <row r="57" spans="1:8" s="18" customFormat="1" ht="44.25" customHeight="1">
      <c r="A57" s="13"/>
      <c r="B57" s="16" t="s">
        <v>70</v>
      </c>
      <c r="C57" s="17">
        <v>992</v>
      </c>
      <c r="D57" s="17" t="s">
        <v>20</v>
      </c>
      <c r="E57" s="17" t="s">
        <v>69</v>
      </c>
      <c r="F57" s="17" t="s">
        <v>25</v>
      </c>
      <c r="G57" s="17"/>
      <c r="H57" s="15">
        <f>H58+H61+H64</f>
        <v>431</v>
      </c>
    </row>
    <row r="58" spans="1:8" s="18" customFormat="1" ht="33" customHeight="1">
      <c r="A58" s="13"/>
      <c r="B58" s="16" t="s">
        <v>71</v>
      </c>
      <c r="C58" s="17">
        <v>992</v>
      </c>
      <c r="D58" s="17" t="s">
        <v>20</v>
      </c>
      <c r="E58" s="17" t="s">
        <v>69</v>
      </c>
      <c r="F58" s="17" t="s">
        <v>72</v>
      </c>
      <c r="G58" s="17"/>
      <c r="H58" s="15">
        <f>H59</f>
        <v>340.2</v>
      </c>
    </row>
    <row r="59" spans="1:8" s="18" customFormat="1" ht="33.75" customHeight="1">
      <c r="A59" s="13"/>
      <c r="B59" s="16" t="s">
        <v>71</v>
      </c>
      <c r="C59" s="17">
        <v>992</v>
      </c>
      <c r="D59" s="17" t="s">
        <v>20</v>
      </c>
      <c r="E59" s="17" t="s">
        <v>69</v>
      </c>
      <c r="F59" s="17" t="s">
        <v>73</v>
      </c>
      <c r="G59" s="17"/>
      <c r="H59" s="15">
        <f>H60</f>
        <v>340.2</v>
      </c>
    </row>
    <row r="60" spans="1:8" s="18" customFormat="1" ht="30" customHeight="1">
      <c r="A60" s="13"/>
      <c r="B60" s="16" t="s">
        <v>40</v>
      </c>
      <c r="C60" s="17">
        <v>992</v>
      </c>
      <c r="D60" s="17" t="s">
        <v>20</v>
      </c>
      <c r="E60" s="17" t="s">
        <v>69</v>
      </c>
      <c r="F60" s="17" t="s">
        <v>73</v>
      </c>
      <c r="G60" s="17" t="s">
        <v>41</v>
      </c>
      <c r="H60" s="15">
        <f>300+40.2</f>
        <v>340.2</v>
      </c>
    </row>
    <row r="61" spans="1:256" ht="30" customHeight="1">
      <c r="A61"/>
      <c r="B61" s="16" t="s">
        <v>74</v>
      </c>
      <c r="C61" s="17">
        <v>992</v>
      </c>
      <c r="D61" s="17" t="s">
        <v>20</v>
      </c>
      <c r="E61" s="17" t="s">
        <v>69</v>
      </c>
      <c r="F61" s="21" t="s">
        <v>75</v>
      </c>
      <c r="G61" s="17"/>
      <c r="H61" s="15">
        <f>H62</f>
        <v>70.8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8" s="18" customFormat="1" ht="30" customHeight="1">
      <c r="A62" s="13"/>
      <c r="B62" s="16" t="s">
        <v>74</v>
      </c>
      <c r="C62" s="22" t="s">
        <v>76</v>
      </c>
      <c r="D62" s="17" t="s">
        <v>20</v>
      </c>
      <c r="E62" s="17" t="s">
        <v>69</v>
      </c>
      <c r="F62" s="17" t="s">
        <v>77</v>
      </c>
      <c r="G62" s="17"/>
      <c r="H62" s="15">
        <f>H63</f>
        <v>70.8</v>
      </c>
    </row>
    <row r="63" spans="1:8" s="18" customFormat="1" ht="30" customHeight="1">
      <c r="A63" s="13"/>
      <c r="B63" s="16" t="s">
        <v>40</v>
      </c>
      <c r="C63" s="17">
        <v>992</v>
      </c>
      <c r="D63" s="17" t="s">
        <v>20</v>
      </c>
      <c r="E63" s="17" t="s">
        <v>69</v>
      </c>
      <c r="F63" s="17" t="s">
        <v>77</v>
      </c>
      <c r="G63" s="17" t="s">
        <v>41</v>
      </c>
      <c r="H63" s="15">
        <f>150-39-40.2</f>
        <v>70.8</v>
      </c>
    </row>
    <row r="64" spans="1:8" s="18" customFormat="1" ht="45.75" customHeight="1">
      <c r="A64" s="13"/>
      <c r="B64" s="16" t="s">
        <v>78</v>
      </c>
      <c r="C64" s="17">
        <v>992</v>
      </c>
      <c r="D64" s="17" t="s">
        <v>20</v>
      </c>
      <c r="E64" s="17" t="s">
        <v>69</v>
      </c>
      <c r="F64" s="17" t="s">
        <v>79</v>
      </c>
      <c r="G64" s="17"/>
      <c r="H64" s="15">
        <f>H65</f>
        <v>20</v>
      </c>
    </row>
    <row r="65" spans="1:8" s="18" customFormat="1" ht="43.5" customHeight="1">
      <c r="A65" s="13"/>
      <c r="B65" s="16" t="s">
        <v>80</v>
      </c>
      <c r="C65" s="17">
        <v>992</v>
      </c>
      <c r="D65" s="17" t="s">
        <v>20</v>
      </c>
      <c r="E65" s="17" t="s">
        <v>69</v>
      </c>
      <c r="F65" s="17" t="s">
        <v>81</v>
      </c>
      <c r="G65" s="17"/>
      <c r="H65" s="15">
        <f>H66</f>
        <v>20</v>
      </c>
    </row>
    <row r="66" spans="1:8" s="18" customFormat="1" ht="30" customHeight="1">
      <c r="A66" s="13"/>
      <c r="B66" s="16" t="s">
        <v>40</v>
      </c>
      <c r="C66" s="17">
        <v>992</v>
      </c>
      <c r="D66" s="17" t="s">
        <v>20</v>
      </c>
      <c r="E66" s="17" t="s">
        <v>69</v>
      </c>
      <c r="F66" s="17" t="s">
        <v>81</v>
      </c>
      <c r="G66" s="17" t="s">
        <v>41</v>
      </c>
      <c r="H66" s="15">
        <f>10+10</f>
        <v>20</v>
      </c>
    </row>
    <row r="67" spans="1:8" s="18" customFormat="1" ht="66" customHeight="1">
      <c r="A67" s="13"/>
      <c r="B67" s="22" t="s">
        <v>76</v>
      </c>
      <c r="C67" s="17">
        <v>992</v>
      </c>
      <c r="D67" s="17" t="s">
        <v>20</v>
      </c>
      <c r="E67" s="17" t="s">
        <v>69</v>
      </c>
      <c r="F67" s="17" t="s">
        <v>82</v>
      </c>
      <c r="G67" s="17"/>
      <c r="H67" s="15">
        <f>H68</f>
        <v>2990</v>
      </c>
    </row>
    <row r="68" spans="1:8" s="18" customFormat="1" ht="30" customHeight="1">
      <c r="A68" s="13"/>
      <c r="B68" s="16" t="s">
        <v>83</v>
      </c>
      <c r="C68" s="17">
        <v>992</v>
      </c>
      <c r="D68" s="17" t="s">
        <v>20</v>
      </c>
      <c r="E68" s="17" t="s">
        <v>69</v>
      </c>
      <c r="F68" s="17" t="s">
        <v>84</v>
      </c>
      <c r="G68" s="17"/>
      <c r="H68" s="15">
        <f>H69+H70+H71</f>
        <v>2990</v>
      </c>
    </row>
    <row r="69" spans="1:8" s="18" customFormat="1" ht="66.75" customHeight="1">
      <c r="A69" s="13"/>
      <c r="B69" s="16" t="s">
        <v>31</v>
      </c>
      <c r="C69" s="17">
        <v>992</v>
      </c>
      <c r="D69" s="17" t="s">
        <v>20</v>
      </c>
      <c r="E69" s="17" t="s">
        <v>69</v>
      </c>
      <c r="F69" s="17" t="s">
        <v>84</v>
      </c>
      <c r="G69" s="17" t="s">
        <v>32</v>
      </c>
      <c r="H69" s="15">
        <v>261</v>
      </c>
    </row>
    <row r="70" spans="1:8" s="18" customFormat="1" ht="32.25" customHeight="1">
      <c r="A70" s="13"/>
      <c r="B70" s="16" t="s">
        <v>40</v>
      </c>
      <c r="C70" s="17">
        <v>992</v>
      </c>
      <c r="D70" s="17" t="s">
        <v>20</v>
      </c>
      <c r="E70" s="17" t="s">
        <v>69</v>
      </c>
      <c r="F70" s="17" t="s">
        <v>84</v>
      </c>
      <c r="G70" s="17" t="s">
        <v>41</v>
      </c>
      <c r="H70" s="15">
        <f>2529+113.7</f>
        <v>2642.7</v>
      </c>
    </row>
    <row r="71" spans="1:8" s="18" customFormat="1" ht="15" customHeight="1">
      <c r="A71" s="13"/>
      <c r="B71" s="16" t="s">
        <v>47</v>
      </c>
      <c r="C71" s="17">
        <v>992</v>
      </c>
      <c r="D71" s="17" t="s">
        <v>20</v>
      </c>
      <c r="E71" s="17" t="s">
        <v>69</v>
      </c>
      <c r="F71" s="17" t="s">
        <v>84</v>
      </c>
      <c r="G71" s="17" t="s">
        <v>48</v>
      </c>
      <c r="H71" s="15">
        <f>200-113.7</f>
        <v>86.3</v>
      </c>
    </row>
    <row r="72" spans="1:8" s="18" customFormat="1" ht="17.25" customHeight="1">
      <c r="A72" s="13">
        <v>2</v>
      </c>
      <c r="B72" s="16" t="s">
        <v>85</v>
      </c>
      <c r="C72" s="17">
        <v>992</v>
      </c>
      <c r="D72" s="17" t="s">
        <v>23</v>
      </c>
      <c r="E72" s="17" t="s">
        <v>21</v>
      </c>
      <c r="F72" s="23"/>
      <c r="G72" s="23"/>
      <c r="H72" s="15">
        <f>H73</f>
        <v>490.79999999999995</v>
      </c>
    </row>
    <row r="73" spans="1:8" s="18" customFormat="1" ht="18" customHeight="1">
      <c r="A73" s="13"/>
      <c r="B73" s="16" t="s">
        <v>86</v>
      </c>
      <c r="C73" s="17">
        <v>992</v>
      </c>
      <c r="D73" s="17" t="s">
        <v>23</v>
      </c>
      <c r="E73" s="17" t="s">
        <v>35</v>
      </c>
      <c r="F73" s="23"/>
      <c r="G73" s="23"/>
      <c r="H73" s="15">
        <f>H74</f>
        <v>490.79999999999995</v>
      </c>
    </row>
    <row r="74" spans="1:8" s="18" customFormat="1" ht="43.5" customHeight="1">
      <c r="A74" s="13"/>
      <c r="B74" s="16" t="s">
        <v>70</v>
      </c>
      <c r="C74" s="17">
        <v>992</v>
      </c>
      <c r="D74" s="17" t="s">
        <v>23</v>
      </c>
      <c r="E74" s="17" t="s">
        <v>35</v>
      </c>
      <c r="F74" s="17" t="s">
        <v>87</v>
      </c>
      <c r="G74" s="23"/>
      <c r="H74" s="15">
        <f>H75</f>
        <v>490.79999999999995</v>
      </c>
    </row>
    <row r="75" spans="1:8" s="18" customFormat="1" ht="32.25" customHeight="1">
      <c r="A75" s="13"/>
      <c r="B75" s="16" t="s">
        <v>88</v>
      </c>
      <c r="C75" s="17">
        <v>992</v>
      </c>
      <c r="D75" s="17" t="s">
        <v>23</v>
      </c>
      <c r="E75" s="17" t="s">
        <v>35</v>
      </c>
      <c r="F75" s="17" t="s">
        <v>89</v>
      </c>
      <c r="G75" s="23"/>
      <c r="H75" s="15">
        <f>H76</f>
        <v>490.79999999999995</v>
      </c>
    </row>
    <row r="76" spans="1:8" s="18" customFormat="1" ht="29.25" customHeight="1">
      <c r="A76" s="13"/>
      <c r="B76" s="16" t="s">
        <v>88</v>
      </c>
      <c r="C76" s="17">
        <v>992</v>
      </c>
      <c r="D76" s="17" t="s">
        <v>23</v>
      </c>
      <c r="E76" s="17" t="s">
        <v>35</v>
      </c>
      <c r="F76" s="17" t="s">
        <v>89</v>
      </c>
      <c r="G76" s="23"/>
      <c r="H76" s="15">
        <f>H77+H78</f>
        <v>490.79999999999995</v>
      </c>
    </row>
    <row r="77" spans="1:8" s="18" customFormat="1" ht="63.75" customHeight="1">
      <c r="A77" s="13"/>
      <c r="B77" s="16" t="s">
        <v>31</v>
      </c>
      <c r="C77" s="17">
        <v>992</v>
      </c>
      <c r="D77" s="17" t="s">
        <v>23</v>
      </c>
      <c r="E77" s="17" t="s">
        <v>35</v>
      </c>
      <c r="F77" s="17" t="s">
        <v>89</v>
      </c>
      <c r="G77" s="17">
        <v>100</v>
      </c>
      <c r="H77" s="15">
        <f>544.5-54.6</f>
        <v>489.9</v>
      </c>
    </row>
    <row r="78" spans="1:8" s="18" customFormat="1" ht="32.25" customHeight="1">
      <c r="A78" s="13"/>
      <c r="B78" s="16" t="s">
        <v>40</v>
      </c>
      <c r="C78" s="17">
        <v>992</v>
      </c>
      <c r="D78" s="17" t="s">
        <v>23</v>
      </c>
      <c r="E78" s="17" t="s">
        <v>35</v>
      </c>
      <c r="F78" s="17" t="s">
        <v>89</v>
      </c>
      <c r="G78" s="17">
        <v>200</v>
      </c>
      <c r="H78" s="15">
        <v>0.9</v>
      </c>
    </row>
    <row r="79" spans="1:8" s="18" customFormat="1" ht="33.75" customHeight="1">
      <c r="A79" s="13">
        <v>3</v>
      </c>
      <c r="B79" s="16" t="s">
        <v>90</v>
      </c>
      <c r="C79" s="17">
        <v>992</v>
      </c>
      <c r="D79" s="17" t="s">
        <v>35</v>
      </c>
      <c r="E79" s="17" t="s">
        <v>21</v>
      </c>
      <c r="F79" s="23"/>
      <c r="G79" s="17"/>
      <c r="H79" s="15">
        <f>H80+H88+H93</f>
        <v>1421.7</v>
      </c>
    </row>
    <row r="80" spans="1:8" s="18" customFormat="1" ht="48.75" customHeight="1">
      <c r="A80" s="13"/>
      <c r="B80" s="16" t="s">
        <v>91</v>
      </c>
      <c r="C80" s="17">
        <v>992</v>
      </c>
      <c r="D80" s="17" t="s">
        <v>35</v>
      </c>
      <c r="E80" s="17" t="s">
        <v>92</v>
      </c>
      <c r="F80" s="23"/>
      <c r="G80" s="17"/>
      <c r="H80" s="15">
        <f>H81</f>
        <v>1354.7</v>
      </c>
    </row>
    <row r="81" spans="1:8" s="18" customFormat="1" ht="21" customHeight="1">
      <c r="A81" s="13"/>
      <c r="B81" s="16" t="s">
        <v>93</v>
      </c>
      <c r="C81" s="17">
        <v>992</v>
      </c>
      <c r="D81" s="17" t="s">
        <v>35</v>
      </c>
      <c r="E81" s="17" t="s">
        <v>92</v>
      </c>
      <c r="F81" s="17" t="s">
        <v>94</v>
      </c>
      <c r="G81" s="17"/>
      <c r="H81" s="15">
        <f>H82+H85</f>
        <v>1354.7</v>
      </c>
    </row>
    <row r="82" spans="1:8" s="18" customFormat="1" ht="36" customHeight="1">
      <c r="A82" s="13"/>
      <c r="B82" s="16" t="s">
        <v>95</v>
      </c>
      <c r="C82" s="17">
        <v>992</v>
      </c>
      <c r="D82" s="17" t="s">
        <v>35</v>
      </c>
      <c r="E82" s="17" t="s">
        <v>92</v>
      </c>
      <c r="F82" s="17" t="s">
        <v>96</v>
      </c>
      <c r="G82" s="17"/>
      <c r="H82" s="15">
        <f>H83</f>
        <v>170</v>
      </c>
    </row>
    <row r="83" spans="1:8" s="18" customFormat="1" ht="45.75" customHeight="1">
      <c r="A83" s="13"/>
      <c r="B83" s="16" t="s">
        <v>97</v>
      </c>
      <c r="C83" s="17">
        <v>992</v>
      </c>
      <c r="D83" s="17" t="s">
        <v>35</v>
      </c>
      <c r="E83" s="17" t="s">
        <v>92</v>
      </c>
      <c r="F83" s="17" t="s">
        <v>98</v>
      </c>
      <c r="G83" s="17"/>
      <c r="H83" s="15">
        <f>H84</f>
        <v>170</v>
      </c>
    </row>
    <row r="84" spans="1:8" s="18" customFormat="1" ht="30" customHeight="1">
      <c r="A84" s="13"/>
      <c r="B84" s="16" t="s">
        <v>40</v>
      </c>
      <c r="C84" s="17">
        <v>992</v>
      </c>
      <c r="D84" s="17" t="s">
        <v>35</v>
      </c>
      <c r="E84" s="17" t="s">
        <v>92</v>
      </c>
      <c r="F84" s="17" t="s">
        <v>98</v>
      </c>
      <c r="G84" s="17" t="s">
        <v>41</v>
      </c>
      <c r="H84" s="15">
        <v>170</v>
      </c>
    </row>
    <row r="85" spans="1:8" s="18" customFormat="1" ht="18.75" customHeight="1">
      <c r="A85" s="13"/>
      <c r="B85" s="16" t="s">
        <v>99</v>
      </c>
      <c r="C85" s="17">
        <v>992</v>
      </c>
      <c r="D85" s="17" t="s">
        <v>35</v>
      </c>
      <c r="E85" s="17" t="s">
        <v>92</v>
      </c>
      <c r="F85" s="17" t="s">
        <v>100</v>
      </c>
      <c r="G85" s="17"/>
      <c r="H85" s="15">
        <f>H86</f>
        <v>1184.7</v>
      </c>
    </row>
    <row r="86" spans="1:8" s="18" customFormat="1" ht="33" customHeight="1">
      <c r="A86" s="13"/>
      <c r="B86" s="16" t="s">
        <v>101</v>
      </c>
      <c r="C86" s="17">
        <v>992</v>
      </c>
      <c r="D86" s="17" t="s">
        <v>35</v>
      </c>
      <c r="E86" s="17" t="s">
        <v>92</v>
      </c>
      <c r="F86" s="17" t="s">
        <v>102</v>
      </c>
      <c r="G86" s="17"/>
      <c r="H86" s="15">
        <f>H87</f>
        <v>1184.7</v>
      </c>
    </row>
    <row r="87" spans="1:8" s="18" customFormat="1" ht="20.25" customHeight="1">
      <c r="A87" s="13"/>
      <c r="B87" s="16" t="s">
        <v>60</v>
      </c>
      <c r="C87" s="17">
        <v>992</v>
      </c>
      <c r="D87" s="17" t="s">
        <v>35</v>
      </c>
      <c r="E87" s="17" t="s">
        <v>92</v>
      </c>
      <c r="F87" s="17" t="s">
        <v>102</v>
      </c>
      <c r="G87" s="17" t="s">
        <v>61</v>
      </c>
      <c r="H87" s="15">
        <v>1184.7</v>
      </c>
    </row>
    <row r="88" spans="1:8" s="24" customFormat="1" ht="17.25" customHeight="1">
      <c r="A88" s="13">
        <v>4</v>
      </c>
      <c r="B88" s="16" t="s">
        <v>103</v>
      </c>
      <c r="C88" s="17">
        <v>992</v>
      </c>
      <c r="D88" s="17" t="s">
        <v>35</v>
      </c>
      <c r="E88" s="17" t="s">
        <v>104</v>
      </c>
      <c r="F88" s="17"/>
      <c r="G88" s="17"/>
      <c r="H88" s="15">
        <f>H89</f>
        <v>35</v>
      </c>
    </row>
    <row r="89" spans="1:8" s="18" customFormat="1" ht="19.5" customHeight="1">
      <c r="A89" s="13"/>
      <c r="B89" s="16" t="s">
        <v>93</v>
      </c>
      <c r="C89" s="17">
        <v>992</v>
      </c>
      <c r="D89" s="17" t="s">
        <v>35</v>
      </c>
      <c r="E89" s="17" t="s">
        <v>104</v>
      </c>
      <c r="F89" s="17" t="s">
        <v>94</v>
      </c>
      <c r="G89" s="17"/>
      <c r="H89" s="15">
        <f>H90</f>
        <v>35</v>
      </c>
    </row>
    <row r="90" spans="1:8" s="18" customFormat="1" ht="17.25" customHeight="1">
      <c r="A90" s="13"/>
      <c r="B90" s="16" t="s">
        <v>105</v>
      </c>
      <c r="C90" s="17">
        <v>992</v>
      </c>
      <c r="D90" s="17" t="s">
        <v>35</v>
      </c>
      <c r="E90" s="17" t="s">
        <v>104</v>
      </c>
      <c r="F90" s="17" t="s">
        <v>96</v>
      </c>
      <c r="G90" s="17"/>
      <c r="H90" s="15">
        <f>H91</f>
        <v>35</v>
      </c>
    </row>
    <row r="91" spans="1:8" s="18" customFormat="1" ht="17.25" customHeight="1">
      <c r="A91" s="13"/>
      <c r="B91" s="16" t="s">
        <v>106</v>
      </c>
      <c r="C91" s="17">
        <v>992</v>
      </c>
      <c r="D91" s="17" t="s">
        <v>35</v>
      </c>
      <c r="E91" s="17" t="s">
        <v>104</v>
      </c>
      <c r="F91" s="17" t="s">
        <v>107</v>
      </c>
      <c r="G91" s="17"/>
      <c r="H91" s="15">
        <f>H92</f>
        <v>35</v>
      </c>
    </row>
    <row r="92" spans="1:8" s="18" customFormat="1" ht="36.75" customHeight="1">
      <c r="A92" s="13"/>
      <c r="B92" s="16" t="s">
        <v>40</v>
      </c>
      <c r="C92" s="17">
        <v>992</v>
      </c>
      <c r="D92" s="17" t="s">
        <v>35</v>
      </c>
      <c r="E92" s="17" t="s">
        <v>104</v>
      </c>
      <c r="F92" s="17" t="s">
        <v>107</v>
      </c>
      <c r="G92" s="17">
        <v>200</v>
      </c>
      <c r="H92" s="15">
        <v>35</v>
      </c>
    </row>
    <row r="93" spans="1:8" s="18" customFormat="1" ht="17.25" customHeight="1">
      <c r="A93" s="13"/>
      <c r="B93" s="16" t="s">
        <v>93</v>
      </c>
      <c r="C93" s="17">
        <v>992</v>
      </c>
      <c r="D93" s="17" t="s">
        <v>35</v>
      </c>
      <c r="E93" s="17" t="s">
        <v>108</v>
      </c>
      <c r="F93" s="17"/>
      <c r="G93" s="17"/>
      <c r="H93" s="15">
        <f>H94</f>
        <v>32</v>
      </c>
    </row>
    <row r="94" spans="1:8" s="18" customFormat="1" ht="17.25" customHeight="1">
      <c r="A94" s="13"/>
      <c r="B94" s="16" t="s">
        <v>109</v>
      </c>
      <c r="C94" s="17">
        <v>992</v>
      </c>
      <c r="D94" s="17" t="s">
        <v>35</v>
      </c>
      <c r="E94" s="17" t="s">
        <v>108</v>
      </c>
      <c r="F94" s="17" t="s">
        <v>227</v>
      </c>
      <c r="G94" s="17"/>
      <c r="H94" s="15">
        <f>H95</f>
        <v>32</v>
      </c>
    </row>
    <row r="95" spans="1:8" s="18" customFormat="1" ht="48" customHeight="1">
      <c r="A95" s="13"/>
      <c r="B95" s="16" t="s">
        <v>229</v>
      </c>
      <c r="C95" s="17">
        <v>992</v>
      </c>
      <c r="D95" s="17" t="s">
        <v>35</v>
      </c>
      <c r="E95" s="17" t="s">
        <v>108</v>
      </c>
      <c r="F95" s="17" t="s">
        <v>228</v>
      </c>
      <c r="G95" s="17"/>
      <c r="H95" s="15">
        <f>H96</f>
        <v>32</v>
      </c>
    </row>
    <row r="96" spans="1:8" s="18" customFormat="1" ht="33.75" customHeight="1">
      <c r="A96" s="13"/>
      <c r="B96" s="16" t="s">
        <v>40</v>
      </c>
      <c r="C96" s="17">
        <v>992</v>
      </c>
      <c r="D96" s="17" t="s">
        <v>35</v>
      </c>
      <c r="E96" s="17" t="s">
        <v>108</v>
      </c>
      <c r="F96" s="17" t="s">
        <v>228</v>
      </c>
      <c r="G96" s="17" t="s">
        <v>41</v>
      </c>
      <c r="H96" s="15">
        <v>32</v>
      </c>
    </row>
    <row r="97" spans="1:8" s="18" customFormat="1" ht="15.75" customHeight="1">
      <c r="A97" s="13">
        <v>4</v>
      </c>
      <c r="B97" s="25" t="s">
        <v>110</v>
      </c>
      <c r="C97" s="17">
        <v>992</v>
      </c>
      <c r="D97" s="17" t="s">
        <v>43</v>
      </c>
      <c r="E97" s="17" t="s">
        <v>21</v>
      </c>
      <c r="F97" s="17"/>
      <c r="G97" s="17"/>
      <c r="H97" s="15">
        <f>H98+H107+H116+H103</f>
        <v>10701.500000000002</v>
      </c>
    </row>
    <row r="98" spans="1:8" s="18" customFormat="1" ht="15.75" customHeight="1">
      <c r="A98" s="13"/>
      <c r="B98" s="16" t="s">
        <v>111</v>
      </c>
      <c r="C98" s="17">
        <v>992</v>
      </c>
      <c r="D98" s="17" t="s">
        <v>43</v>
      </c>
      <c r="E98" s="17" t="s">
        <v>112</v>
      </c>
      <c r="F98" s="17"/>
      <c r="G98" s="17"/>
      <c r="H98" s="15">
        <f>H99</f>
        <v>10</v>
      </c>
    </row>
    <row r="99" spans="1:8" s="18" customFormat="1" ht="30" customHeight="1">
      <c r="A99" s="13"/>
      <c r="B99" s="16" t="s">
        <v>113</v>
      </c>
      <c r="C99" s="17">
        <v>992</v>
      </c>
      <c r="D99" s="17" t="s">
        <v>43</v>
      </c>
      <c r="E99" s="17" t="s">
        <v>112</v>
      </c>
      <c r="F99" s="17" t="s">
        <v>114</v>
      </c>
      <c r="G99" s="17"/>
      <c r="H99" s="15">
        <f>H100</f>
        <v>10</v>
      </c>
    </row>
    <row r="100" spans="1:8" s="18" customFormat="1" ht="30.75" customHeight="1" hidden="1">
      <c r="A100" s="13"/>
      <c r="B100" s="16" t="s">
        <v>115</v>
      </c>
      <c r="C100" s="17">
        <v>992</v>
      </c>
      <c r="D100" s="17" t="s">
        <v>43</v>
      </c>
      <c r="E100" s="17" t="s">
        <v>112</v>
      </c>
      <c r="F100" s="17" t="s">
        <v>114</v>
      </c>
      <c r="G100" s="17"/>
      <c r="H100" s="15">
        <f>H101</f>
        <v>10</v>
      </c>
    </row>
    <row r="101" spans="1:8" s="18" customFormat="1" ht="31.5" customHeight="1">
      <c r="A101" s="13"/>
      <c r="B101" s="16" t="s">
        <v>116</v>
      </c>
      <c r="C101" s="17">
        <v>992</v>
      </c>
      <c r="D101" s="17" t="s">
        <v>43</v>
      </c>
      <c r="E101" s="17" t="s">
        <v>112</v>
      </c>
      <c r="F101" s="17" t="s">
        <v>117</v>
      </c>
      <c r="G101" s="17"/>
      <c r="H101" s="15">
        <f>H102</f>
        <v>10</v>
      </c>
    </row>
    <row r="102" spans="1:8" s="18" customFormat="1" ht="36" customHeight="1">
      <c r="A102" s="13"/>
      <c r="B102" s="16" t="s">
        <v>40</v>
      </c>
      <c r="C102" s="17">
        <v>992</v>
      </c>
      <c r="D102" s="17" t="s">
        <v>43</v>
      </c>
      <c r="E102" s="17" t="s">
        <v>112</v>
      </c>
      <c r="F102" s="17" t="s">
        <v>117</v>
      </c>
      <c r="G102" s="17" t="s">
        <v>41</v>
      </c>
      <c r="H102" s="15">
        <v>10</v>
      </c>
    </row>
    <row r="103" spans="1:8" s="18" customFormat="1" ht="18.75" customHeight="1">
      <c r="A103" s="13"/>
      <c r="B103" s="16" t="s">
        <v>118</v>
      </c>
      <c r="C103" s="17">
        <v>992</v>
      </c>
      <c r="D103" s="17" t="s">
        <v>43</v>
      </c>
      <c r="E103" s="17" t="s">
        <v>54</v>
      </c>
      <c r="F103" s="17"/>
      <c r="G103" s="17"/>
      <c r="H103" s="15">
        <f>H104</f>
        <v>14</v>
      </c>
    </row>
    <row r="104" spans="1:8" s="18" customFormat="1" ht="36.75" customHeight="1">
      <c r="A104" s="13"/>
      <c r="B104" s="16" t="s">
        <v>113</v>
      </c>
      <c r="C104" s="17">
        <v>992</v>
      </c>
      <c r="D104" s="17" t="s">
        <v>43</v>
      </c>
      <c r="E104" s="17" t="s">
        <v>54</v>
      </c>
      <c r="F104" s="17" t="s">
        <v>119</v>
      </c>
      <c r="G104" s="17"/>
      <c r="H104" s="15">
        <f>H105</f>
        <v>14</v>
      </c>
    </row>
    <row r="105" spans="1:8" s="18" customFormat="1" ht="30.75" customHeight="1">
      <c r="A105" s="13"/>
      <c r="B105" s="16" t="s">
        <v>120</v>
      </c>
      <c r="C105" s="17">
        <v>992</v>
      </c>
      <c r="D105" s="17" t="s">
        <v>43</v>
      </c>
      <c r="E105" s="17" t="s">
        <v>54</v>
      </c>
      <c r="F105" s="17" t="s">
        <v>221</v>
      </c>
      <c r="G105" s="17"/>
      <c r="H105" s="15">
        <f>H106</f>
        <v>14</v>
      </c>
    </row>
    <row r="106" spans="1:8" s="18" customFormat="1" ht="29.25" customHeight="1">
      <c r="A106" s="13"/>
      <c r="B106" s="16" t="s">
        <v>40</v>
      </c>
      <c r="C106" s="17">
        <v>992</v>
      </c>
      <c r="D106" s="17" t="s">
        <v>43</v>
      </c>
      <c r="E106" s="17" t="s">
        <v>54</v>
      </c>
      <c r="F106" s="17" t="s">
        <v>221</v>
      </c>
      <c r="G106" s="17" t="s">
        <v>41</v>
      </c>
      <c r="H106" s="15">
        <v>14</v>
      </c>
    </row>
    <row r="107" spans="1:8" s="18" customFormat="1" ht="18" customHeight="1">
      <c r="A107" s="13">
        <v>4</v>
      </c>
      <c r="B107" s="16" t="s">
        <v>121</v>
      </c>
      <c r="C107" s="17">
        <v>992</v>
      </c>
      <c r="D107" s="17" t="s">
        <v>43</v>
      </c>
      <c r="E107" s="17" t="s">
        <v>92</v>
      </c>
      <c r="F107" s="17"/>
      <c r="G107" s="17"/>
      <c r="H107" s="15">
        <f>H108+H114+H112</f>
        <v>9917.400000000001</v>
      </c>
    </row>
    <row r="108" spans="1:8" s="18" customFormat="1" ht="48" customHeight="1">
      <c r="A108" s="13"/>
      <c r="B108" s="16" t="s">
        <v>122</v>
      </c>
      <c r="C108" s="17">
        <v>992</v>
      </c>
      <c r="D108" s="17" t="s">
        <v>43</v>
      </c>
      <c r="E108" s="17" t="s">
        <v>92</v>
      </c>
      <c r="F108" s="17" t="s">
        <v>123</v>
      </c>
      <c r="G108" s="17"/>
      <c r="H108" s="15">
        <f>H109</f>
        <v>4780.3</v>
      </c>
    </row>
    <row r="109" spans="1:8" s="18" customFormat="1" ht="18" customHeight="1" hidden="1">
      <c r="A109" s="13"/>
      <c r="B109" s="16" t="s">
        <v>124</v>
      </c>
      <c r="C109" s="17">
        <v>992</v>
      </c>
      <c r="D109" s="17" t="s">
        <v>43</v>
      </c>
      <c r="E109" s="17" t="s">
        <v>92</v>
      </c>
      <c r="F109" s="17" t="s">
        <v>123</v>
      </c>
      <c r="G109" s="17"/>
      <c r="H109" s="15">
        <f>H110</f>
        <v>4780.3</v>
      </c>
    </row>
    <row r="110" spans="1:8" s="18" customFormat="1" ht="60.75" customHeight="1">
      <c r="A110" s="13"/>
      <c r="B110" s="16" t="s">
        <v>125</v>
      </c>
      <c r="C110" s="17">
        <v>992</v>
      </c>
      <c r="D110" s="17" t="s">
        <v>43</v>
      </c>
      <c r="E110" s="17" t="s">
        <v>92</v>
      </c>
      <c r="F110" s="17" t="s">
        <v>126</v>
      </c>
      <c r="G110" s="17"/>
      <c r="H110" s="15">
        <f>H111</f>
        <v>4780.3</v>
      </c>
    </row>
    <row r="111" spans="1:8" s="18" customFormat="1" ht="32.25" customHeight="1">
      <c r="A111" s="13"/>
      <c r="B111" s="16" t="s">
        <v>40</v>
      </c>
      <c r="C111" s="17">
        <v>992</v>
      </c>
      <c r="D111" s="17" t="s">
        <v>43</v>
      </c>
      <c r="E111" s="17" t="s">
        <v>92</v>
      </c>
      <c r="F111" s="17" t="s">
        <v>126</v>
      </c>
      <c r="G111" s="17" t="s">
        <v>41</v>
      </c>
      <c r="H111" s="15">
        <f>6589.4-1883-330.2-145.9+300+200+50</f>
        <v>4780.3</v>
      </c>
    </row>
    <row r="112" spans="1:8" s="18" customFormat="1" ht="32.25" customHeight="1">
      <c r="A112" s="13"/>
      <c r="B112" s="16" t="s">
        <v>222</v>
      </c>
      <c r="C112" s="17"/>
      <c r="D112" s="17" t="s">
        <v>43</v>
      </c>
      <c r="E112" s="17" t="s">
        <v>92</v>
      </c>
      <c r="F112" s="17" t="s">
        <v>223</v>
      </c>
      <c r="G112" s="17"/>
      <c r="H112" s="15">
        <f>H113</f>
        <v>50</v>
      </c>
    </row>
    <row r="113" spans="1:8" s="18" customFormat="1" ht="32.25" customHeight="1">
      <c r="A113" s="13"/>
      <c r="B113" s="16" t="s">
        <v>40</v>
      </c>
      <c r="C113" s="17"/>
      <c r="D113" s="17" t="s">
        <v>43</v>
      </c>
      <c r="E113" s="17" t="s">
        <v>92</v>
      </c>
      <c r="F113" s="17" t="s">
        <v>223</v>
      </c>
      <c r="G113" s="17" t="s">
        <v>41</v>
      </c>
      <c r="H113" s="15">
        <v>50</v>
      </c>
    </row>
    <row r="114" spans="1:8" s="18" customFormat="1" ht="45.75" customHeight="1">
      <c r="A114" s="13"/>
      <c r="B114" s="16" t="s">
        <v>219</v>
      </c>
      <c r="C114" s="17"/>
      <c r="D114" s="17" t="s">
        <v>43</v>
      </c>
      <c r="E114" s="17" t="s">
        <v>92</v>
      </c>
      <c r="F114" s="17" t="s">
        <v>216</v>
      </c>
      <c r="G114" s="17"/>
      <c r="H114" s="15">
        <f>H115</f>
        <v>5087.1</v>
      </c>
    </row>
    <row r="115" spans="1:8" s="18" customFormat="1" ht="32.25" customHeight="1">
      <c r="A115" s="13"/>
      <c r="B115" s="16" t="s">
        <v>40</v>
      </c>
      <c r="C115" s="17"/>
      <c r="D115" s="17" t="s">
        <v>43</v>
      </c>
      <c r="E115" s="17" t="s">
        <v>92</v>
      </c>
      <c r="F115" s="17" t="s">
        <v>216</v>
      </c>
      <c r="G115" s="17" t="s">
        <v>41</v>
      </c>
      <c r="H115" s="15">
        <v>5087.1</v>
      </c>
    </row>
    <row r="116" spans="1:8" s="18" customFormat="1" ht="17.25" customHeight="1">
      <c r="A116" s="13"/>
      <c r="B116" s="16" t="s">
        <v>127</v>
      </c>
      <c r="C116" s="17">
        <v>992</v>
      </c>
      <c r="D116" s="17" t="s">
        <v>43</v>
      </c>
      <c r="E116" s="17" t="s">
        <v>128</v>
      </c>
      <c r="F116" s="17"/>
      <c r="G116" s="17"/>
      <c r="H116" s="15">
        <f>H117</f>
        <v>760.0999999999999</v>
      </c>
    </row>
    <row r="117" spans="1:8" s="18" customFormat="1" ht="33.75" customHeight="1">
      <c r="A117" s="13"/>
      <c r="B117" s="16" t="s">
        <v>113</v>
      </c>
      <c r="C117" s="17">
        <v>992</v>
      </c>
      <c r="D117" s="17" t="s">
        <v>43</v>
      </c>
      <c r="E117" s="17" t="s">
        <v>128</v>
      </c>
      <c r="F117" s="17" t="s">
        <v>129</v>
      </c>
      <c r="G117" s="17"/>
      <c r="H117" s="15">
        <f>H118+H120</f>
        <v>760.0999999999999</v>
      </c>
    </row>
    <row r="118" spans="1:8" s="18" customFormat="1" ht="22.5" customHeight="1">
      <c r="A118" s="13"/>
      <c r="B118" s="16" t="s">
        <v>130</v>
      </c>
      <c r="C118" s="17">
        <v>992</v>
      </c>
      <c r="D118" s="17" t="s">
        <v>43</v>
      </c>
      <c r="E118" s="17" t="s">
        <v>128</v>
      </c>
      <c r="F118" s="17" t="s">
        <v>131</v>
      </c>
      <c r="G118" s="17"/>
      <c r="H118" s="15">
        <f>H119</f>
        <v>640.3</v>
      </c>
    </row>
    <row r="119" spans="1:8" s="18" customFormat="1" ht="22.5" customHeight="1">
      <c r="A119" s="13"/>
      <c r="B119" s="16" t="s">
        <v>60</v>
      </c>
      <c r="C119" s="17">
        <v>992</v>
      </c>
      <c r="D119" s="17" t="s">
        <v>43</v>
      </c>
      <c r="E119" s="17" t="s">
        <v>128</v>
      </c>
      <c r="F119" s="17" t="s">
        <v>131</v>
      </c>
      <c r="G119" s="17" t="s">
        <v>61</v>
      </c>
      <c r="H119" s="15">
        <v>640.3</v>
      </c>
    </row>
    <row r="120" spans="1:8" s="18" customFormat="1" ht="33.75" customHeight="1">
      <c r="A120" s="13"/>
      <c r="B120" s="16" t="s">
        <v>132</v>
      </c>
      <c r="C120" s="17"/>
      <c r="D120" s="17" t="s">
        <v>43</v>
      </c>
      <c r="E120" s="17" t="s">
        <v>128</v>
      </c>
      <c r="F120" s="17" t="s">
        <v>131</v>
      </c>
      <c r="G120" s="17"/>
      <c r="H120" s="15">
        <f>H121</f>
        <v>119.8</v>
      </c>
    </row>
    <row r="121" spans="1:8" s="18" customFormat="1" ht="33" customHeight="1">
      <c r="A121" s="13"/>
      <c r="B121" s="16" t="s">
        <v>40</v>
      </c>
      <c r="C121" s="17"/>
      <c r="D121" s="17" t="s">
        <v>43</v>
      </c>
      <c r="E121" s="17" t="s">
        <v>128</v>
      </c>
      <c r="F121" s="17" t="s">
        <v>131</v>
      </c>
      <c r="G121" s="17" t="s">
        <v>41</v>
      </c>
      <c r="H121" s="15">
        <f>47+12.9+59.9</f>
        <v>119.8</v>
      </c>
    </row>
    <row r="122" spans="1:8" s="18" customFormat="1" ht="18" customHeight="1">
      <c r="A122" s="13">
        <v>5</v>
      </c>
      <c r="B122" s="16" t="s">
        <v>133</v>
      </c>
      <c r="C122" s="17">
        <v>992</v>
      </c>
      <c r="D122" s="17" t="s">
        <v>112</v>
      </c>
      <c r="E122" s="17" t="s">
        <v>21</v>
      </c>
      <c r="F122" s="17"/>
      <c r="G122" s="17"/>
      <c r="H122" s="15">
        <f>H123+H136+H140</f>
        <v>11228.400000000001</v>
      </c>
    </row>
    <row r="123" spans="1:8" s="18" customFormat="1" ht="15.75" customHeight="1">
      <c r="A123" s="13"/>
      <c r="B123" s="22" t="s">
        <v>134</v>
      </c>
      <c r="C123" s="17">
        <v>992</v>
      </c>
      <c r="D123" s="17" t="s">
        <v>112</v>
      </c>
      <c r="E123" s="17" t="s">
        <v>20</v>
      </c>
      <c r="F123" s="17"/>
      <c r="G123" s="17"/>
      <c r="H123" s="15">
        <f>H124+H132+H129</f>
        <v>1650</v>
      </c>
    </row>
    <row r="124" spans="1:8" s="18" customFormat="1" ht="20.25" customHeight="1">
      <c r="A124" s="13"/>
      <c r="B124" s="16" t="s">
        <v>135</v>
      </c>
      <c r="C124" s="17">
        <v>992</v>
      </c>
      <c r="D124" s="17" t="s">
        <v>112</v>
      </c>
      <c r="E124" s="17" t="s">
        <v>20</v>
      </c>
      <c r="F124" s="17" t="s">
        <v>136</v>
      </c>
      <c r="G124" s="17"/>
      <c r="H124" s="15">
        <f>H125</f>
        <v>50</v>
      </c>
    </row>
    <row r="125" spans="1:8" s="18" customFormat="1" ht="17.25" customHeight="1">
      <c r="A125" s="13"/>
      <c r="B125" s="16" t="s">
        <v>137</v>
      </c>
      <c r="C125" s="17">
        <v>992</v>
      </c>
      <c r="D125" s="17" t="s">
        <v>112</v>
      </c>
      <c r="E125" s="17" t="s">
        <v>20</v>
      </c>
      <c r="F125" s="17" t="s">
        <v>138</v>
      </c>
      <c r="G125" s="17"/>
      <c r="H125" s="15">
        <f>H126</f>
        <v>50</v>
      </c>
    </row>
    <row r="126" spans="1:8" s="18" customFormat="1" ht="16.5" customHeight="1">
      <c r="A126" s="13"/>
      <c r="B126" s="16" t="s">
        <v>139</v>
      </c>
      <c r="C126" s="17">
        <v>992</v>
      </c>
      <c r="D126" s="17" t="s">
        <v>112</v>
      </c>
      <c r="E126" s="17" t="s">
        <v>20</v>
      </c>
      <c r="F126" s="17" t="s">
        <v>140</v>
      </c>
      <c r="G126" s="17"/>
      <c r="H126" s="15">
        <f>H128+H127</f>
        <v>50</v>
      </c>
    </row>
    <row r="127" spans="1:8" s="18" customFormat="1" ht="31.5" customHeight="1">
      <c r="A127" s="13"/>
      <c r="B127" s="16" t="s">
        <v>40</v>
      </c>
      <c r="C127" s="17">
        <v>992</v>
      </c>
      <c r="D127" s="17" t="s">
        <v>112</v>
      </c>
      <c r="E127" s="17" t="s">
        <v>20</v>
      </c>
      <c r="F127" s="17" t="s">
        <v>140</v>
      </c>
      <c r="G127" s="17" t="s">
        <v>41</v>
      </c>
      <c r="H127" s="15">
        <f>120-22.5-70</f>
        <v>27.5</v>
      </c>
    </row>
    <row r="128" spans="1:8" s="18" customFormat="1" ht="24" customHeight="1">
      <c r="A128" s="13"/>
      <c r="B128" s="25" t="s">
        <v>47</v>
      </c>
      <c r="C128" s="17">
        <v>992</v>
      </c>
      <c r="D128" s="17" t="s">
        <v>112</v>
      </c>
      <c r="E128" s="17" t="s">
        <v>20</v>
      </c>
      <c r="F128" s="17" t="s">
        <v>140</v>
      </c>
      <c r="G128" s="17" t="s">
        <v>48</v>
      </c>
      <c r="H128" s="15">
        <v>22.5</v>
      </c>
    </row>
    <row r="129" spans="1:8" s="18" customFormat="1" ht="77.25" customHeight="1">
      <c r="A129" s="13"/>
      <c r="B129" s="25" t="s">
        <v>226</v>
      </c>
      <c r="C129" s="17"/>
      <c r="D129" s="17" t="s">
        <v>112</v>
      </c>
      <c r="E129" s="17" t="s">
        <v>20</v>
      </c>
      <c r="F129" s="17" t="s">
        <v>224</v>
      </c>
      <c r="G129" s="17"/>
      <c r="H129" s="15">
        <f>H130</f>
        <v>1520</v>
      </c>
    </row>
    <row r="130" spans="1:8" s="18" customFormat="1" ht="65.25" customHeight="1">
      <c r="A130" s="13"/>
      <c r="B130" s="16" t="s">
        <v>211</v>
      </c>
      <c r="C130" s="17"/>
      <c r="D130" s="17" t="s">
        <v>112</v>
      </c>
      <c r="E130" s="17" t="s">
        <v>20</v>
      </c>
      <c r="F130" s="17" t="s">
        <v>215</v>
      </c>
      <c r="G130" s="17"/>
      <c r="H130" s="15">
        <f>H131</f>
        <v>1520</v>
      </c>
    </row>
    <row r="131" spans="1:8" s="18" customFormat="1" ht="30.75" customHeight="1">
      <c r="A131" s="13"/>
      <c r="B131" s="16" t="s">
        <v>213</v>
      </c>
      <c r="C131" s="17"/>
      <c r="D131" s="17" t="s">
        <v>112</v>
      </c>
      <c r="E131" s="17" t="s">
        <v>20</v>
      </c>
      <c r="F131" s="17" t="s">
        <v>225</v>
      </c>
      <c r="G131" s="17" t="s">
        <v>212</v>
      </c>
      <c r="H131" s="15">
        <v>1520</v>
      </c>
    </row>
    <row r="132" spans="1:8" s="18" customFormat="1" ht="67.5" customHeight="1">
      <c r="A132" s="13"/>
      <c r="B132" s="16" t="s">
        <v>214</v>
      </c>
      <c r="C132" s="17"/>
      <c r="D132" s="17" t="s">
        <v>112</v>
      </c>
      <c r="E132" s="17" t="s">
        <v>20</v>
      </c>
      <c r="F132" s="17" t="s">
        <v>224</v>
      </c>
      <c r="G132" s="17"/>
      <c r="H132" s="15">
        <f>H133</f>
        <v>80</v>
      </c>
    </row>
    <row r="133" spans="1:8" s="18" customFormat="1" ht="61.5" customHeight="1">
      <c r="A133" s="13"/>
      <c r="B133" s="16" t="s">
        <v>211</v>
      </c>
      <c r="C133" s="17"/>
      <c r="D133" s="17" t="s">
        <v>112</v>
      </c>
      <c r="E133" s="17" t="s">
        <v>20</v>
      </c>
      <c r="F133" s="17" t="s">
        <v>215</v>
      </c>
      <c r="G133" s="17"/>
      <c r="H133" s="15">
        <f>H134</f>
        <v>80</v>
      </c>
    </row>
    <row r="134" spans="1:8" s="18" customFormat="1" ht="35.25" customHeight="1">
      <c r="A134" s="13"/>
      <c r="B134" s="16" t="s">
        <v>213</v>
      </c>
      <c r="C134" s="17"/>
      <c r="D134" s="17" t="s">
        <v>112</v>
      </c>
      <c r="E134" s="17" t="s">
        <v>20</v>
      </c>
      <c r="F134" s="17" t="s">
        <v>215</v>
      </c>
      <c r="G134" s="17" t="s">
        <v>212</v>
      </c>
      <c r="H134" s="15">
        <v>80</v>
      </c>
    </row>
    <row r="135" spans="1:8" s="18" customFormat="1" ht="16.5" customHeight="1">
      <c r="A135" s="13"/>
      <c r="B135" s="16" t="s">
        <v>141</v>
      </c>
      <c r="C135" s="17">
        <v>992</v>
      </c>
      <c r="D135" s="17" t="s">
        <v>112</v>
      </c>
      <c r="E135" s="17" t="s">
        <v>23</v>
      </c>
      <c r="F135" s="17"/>
      <c r="G135" s="17"/>
      <c r="H135" s="15">
        <f>H136</f>
        <v>725.8</v>
      </c>
    </row>
    <row r="136" spans="1:8" s="18" customFormat="1" ht="16.5" customHeight="1">
      <c r="A136" s="13"/>
      <c r="B136" s="16" t="s">
        <v>142</v>
      </c>
      <c r="C136" s="17">
        <v>992</v>
      </c>
      <c r="D136" s="17" t="s">
        <v>112</v>
      </c>
      <c r="E136" s="17" t="s">
        <v>23</v>
      </c>
      <c r="F136" s="17" t="s">
        <v>143</v>
      </c>
      <c r="G136" s="17"/>
      <c r="H136" s="15">
        <f>H138</f>
        <v>725.8</v>
      </c>
    </row>
    <row r="137" spans="1:8" s="18" customFormat="1" ht="28.5" customHeight="1">
      <c r="A137" s="13"/>
      <c r="B137" s="16" t="s">
        <v>144</v>
      </c>
      <c r="C137" s="17">
        <v>992</v>
      </c>
      <c r="D137" s="17" t="s">
        <v>112</v>
      </c>
      <c r="E137" s="17" t="s">
        <v>23</v>
      </c>
      <c r="F137" s="17" t="s">
        <v>145</v>
      </c>
      <c r="G137" s="17"/>
      <c r="H137" s="15">
        <f>H138</f>
        <v>725.8</v>
      </c>
    </row>
    <row r="138" spans="1:8" s="18" customFormat="1" ht="18.75" customHeight="1">
      <c r="A138" s="13"/>
      <c r="B138" s="16" t="s">
        <v>146</v>
      </c>
      <c r="C138" s="17">
        <v>992</v>
      </c>
      <c r="D138" s="17" t="s">
        <v>112</v>
      </c>
      <c r="E138" s="17" t="s">
        <v>23</v>
      </c>
      <c r="F138" s="17" t="s">
        <v>147</v>
      </c>
      <c r="G138" s="17"/>
      <c r="H138" s="15">
        <f>H139</f>
        <v>725.8</v>
      </c>
    </row>
    <row r="139" spans="1:8" s="18" customFormat="1" ht="31.5" customHeight="1">
      <c r="A139" s="13"/>
      <c r="B139" s="16" t="s">
        <v>40</v>
      </c>
      <c r="C139" s="17">
        <v>992</v>
      </c>
      <c r="D139" s="17" t="s">
        <v>112</v>
      </c>
      <c r="E139" s="17" t="s">
        <v>23</v>
      </c>
      <c r="F139" s="17" t="s">
        <v>147</v>
      </c>
      <c r="G139" s="17" t="s">
        <v>41</v>
      </c>
      <c r="H139" s="15">
        <f>550+175.8</f>
        <v>725.8</v>
      </c>
    </row>
    <row r="140" spans="1:8" s="18" customFormat="1" ht="15" customHeight="1">
      <c r="A140" s="13"/>
      <c r="B140" s="16" t="s">
        <v>148</v>
      </c>
      <c r="C140" s="17">
        <v>992</v>
      </c>
      <c r="D140" s="17" t="s">
        <v>112</v>
      </c>
      <c r="E140" s="17" t="s">
        <v>35</v>
      </c>
      <c r="F140" s="17"/>
      <c r="G140" s="17"/>
      <c r="H140" s="15">
        <f>H143+H145+H147+H149+H141</f>
        <v>8852.6</v>
      </c>
    </row>
    <row r="141" spans="1:8" s="18" customFormat="1" ht="31.5" customHeight="1">
      <c r="A141" s="13"/>
      <c r="B141" s="16" t="s">
        <v>208</v>
      </c>
      <c r="C141" s="17">
        <v>992</v>
      </c>
      <c r="D141" s="17" t="s">
        <v>112</v>
      </c>
      <c r="E141" s="17" t="s">
        <v>35</v>
      </c>
      <c r="F141" s="17" t="s">
        <v>209</v>
      </c>
      <c r="G141" s="17"/>
      <c r="H141" s="15">
        <f>H142</f>
        <v>1000</v>
      </c>
    </row>
    <row r="142" spans="1:8" s="18" customFormat="1" ht="31.5" customHeight="1">
      <c r="A142" s="13"/>
      <c r="B142" s="16" t="s">
        <v>40</v>
      </c>
      <c r="C142" s="17">
        <v>992</v>
      </c>
      <c r="D142" s="17" t="s">
        <v>112</v>
      </c>
      <c r="E142" s="17" t="s">
        <v>35</v>
      </c>
      <c r="F142" s="17" t="s">
        <v>209</v>
      </c>
      <c r="G142" s="17" t="s">
        <v>41</v>
      </c>
      <c r="H142" s="15">
        <v>1000</v>
      </c>
    </row>
    <row r="143" spans="1:8" s="18" customFormat="1" ht="16.5" customHeight="1">
      <c r="A143" s="13"/>
      <c r="B143" s="16" t="s">
        <v>149</v>
      </c>
      <c r="C143" s="17">
        <v>992</v>
      </c>
      <c r="D143" s="17" t="s">
        <v>112</v>
      </c>
      <c r="E143" s="17" t="s">
        <v>35</v>
      </c>
      <c r="F143" s="17" t="s">
        <v>150</v>
      </c>
      <c r="G143" s="17"/>
      <c r="H143" s="15">
        <f>H144</f>
        <v>3320</v>
      </c>
    </row>
    <row r="144" spans="1:8" s="18" customFormat="1" ht="31.5" customHeight="1">
      <c r="A144" s="13"/>
      <c r="B144" s="16" t="s">
        <v>40</v>
      </c>
      <c r="C144" s="17">
        <v>992</v>
      </c>
      <c r="D144" s="17" t="s">
        <v>112</v>
      </c>
      <c r="E144" s="17" t="s">
        <v>35</v>
      </c>
      <c r="F144" s="17" t="s">
        <v>150</v>
      </c>
      <c r="G144" s="17" t="s">
        <v>41</v>
      </c>
      <c r="H144" s="15">
        <f>2770+200+230+120</f>
        <v>3320</v>
      </c>
    </row>
    <row r="145" spans="1:8" s="18" customFormat="1" ht="45" customHeight="1">
      <c r="A145" s="13"/>
      <c r="B145" s="16" t="s">
        <v>210</v>
      </c>
      <c r="C145" s="17">
        <v>992</v>
      </c>
      <c r="D145" s="17" t="s">
        <v>112</v>
      </c>
      <c r="E145" s="17" t="s">
        <v>35</v>
      </c>
      <c r="F145" s="17" t="s">
        <v>151</v>
      </c>
      <c r="G145" s="17"/>
      <c r="H145" s="15">
        <f>H146</f>
        <v>1231</v>
      </c>
    </row>
    <row r="146" spans="1:8" s="18" customFormat="1" ht="36" customHeight="1">
      <c r="A146" s="13"/>
      <c r="B146" s="16" t="s">
        <v>40</v>
      </c>
      <c r="C146" s="17">
        <v>992</v>
      </c>
      <c r="D146" s="17" t="s">
        <v>112</v>
      </c>
      <c r="E146" s="17" t="s">
        <v>35</v>
      </c>
      <c r="F146" s="17" t="s">
        <v>151</v>
      </c>
      <c r="G146" s="17" t="s">
        <v>41</v>
      </c>
      <c r="H146" s="15">
        <f>1000+81+150</f>
        <v>1231</v>
      </c>
    </row>
    <row r="147" spans="1:8" s="18" customFormat="1" ht="18.75" customHeight="1">
      <c r="A147" s="13"/>
      <c r="B147" s="16" t="s">
        <v>152</v>
      </c>
      <c r="C147" s="17">
        <v>992</v>
      </c>
      <c r="D147" s="17" t="s">
        <v>112</v>
      </c>
      <c r="E147" s="17" t="s">
        <v>35</v>
      </c>
      <c r="F147" s="17" t="s">
        <v>153</v>
      </c>
      <c r="G147" s="17"/>
      <c r="H147" s="15">
        <f>H148</f>
        <v>500</v>
      </c>
    </row>
    <row r="148" spans="1:8" s="18" customFormat="1" ht="33" customHeight="1">
      <c r="A148" s="13"/>
      <c r="B148" s="16" t="s">
        <v>40</v>
      </c>
      <c r="C148" s="17">
        <v>992</v>
      </c>
      <c r="D148" s="17" t="s">
        <v>112</v>
      </c>
      <c r="E148" s="17" t="s">
        <v>35</v>
      </c>
      <c r="F148" s="17" t="s">
        <v>153</v>
      </c>
      <c r="G148" s="17" t="s">
        <v>41</v>
      </c>
      <c r="H148" s="15">
        <f>430+70</f>
        <v>500</v>
      </c>
    </row>
    <row r="149" spans="1:8" s="18" customFormat="1" ht="18" customHeight="1">
      <c r="A149" s="13"/>
      <c r="B149" s="16" t="s">
        <v>154</v>
      </c>
      <c r="C149" s="17">
        <v>992</v>
      </c>
      <c r="D149" s="17" t="s">
        <v>112</v>
      </c>
      <c r="E149" s="17" t="s">
        <v>35</v>
      </c>
      <c r="F149" s="17" t="s">
        <v>155</v>
      </c>
      <c r="G149" s="17"/>
      <c r="H149" s="15">
        <f>H151+H150</f>
        <v>2801.6</v>
      </c>
    </row>
    <row r="150" spans="1:8" s="18" customFormat="1" ht="64.5" customHeight="1">
      <c r="A150" s="13"/>
      <c r="B150" s="16" t="s">
        <v>220</v>
      </c>
      <c r="C150" s="17"/>
      <c r="D150" s="17" t="s">
        <v>112</v>
      </c>
      <c r="E150" s="17" t="s">
        <v>35</v>
      </c>
      <c r="F150" s="17" t="s">
        <v>155</v>
      </c>
      <c r="G150" s="17" t="s">
        <v>41</v>
      </c>
      <c r="H150" s="15">
        <f>400+300</f>
        <v>700</v>
      </c>
    </row>
    <row r="151" spans="1:8" s="18" customFormat="1" ht="30">
      <c r="A151" s="13"/>
      <c r="B151" s="16" t="s">
        <v>40</v>
      </c>
      <c r="C151" s="17">
        <v>992</v>
      </c>
      <c r="D151" s="17" t="s">
        <v>112</v>
      </c>
      <c r="E151" s="17" t="s">
        <v>35</v>
      </c>
      <c r="F151" s="17" t="s">
        <v>155</v>
      </c>
      <c r="G151" s="17" t="s">
        <v>41</v>
      </c>
      <c r="H151" s="15">
        <f>2160.5+0.1-400+150+191</f>
        <v>2101.6</v>
      </c>
    </row>
    <row r="152" spans="1:8" s="18" customFormat="1" ht="15">
      <c r="A152" s="13">
        <v>6</v>
      </c>
      <c r="B152" s="16" t="s">
        <v>156</v>
      </c>
      <c r="C152" s="17">
        <v>992</v>
      </c>
      <c r="D152" s="17" t="s">
        <v>157</v>
      </c>
      <c r="E152" s="17" t="s">
        <v>21</v>
      </c>
      <c r="F152" s="17"/>
      <c r="G152" s="17"/>
      <c r="H152" s="15">
        <f>H153</f>
        <v>170</v>
      </c>
    </row>
    <row r="153" spans="1:8" s="18" customFormat="1" ht="45">
      <c r="A153" s="13"/>
      <c r="B153" s="16" t="s">
        <v>158</v>
      </c>
      <c r="C153" s="17">
        <v>992</v>
      </c>
      <c r="D153" s="17" t="s">
        <v>157</v>
      </c>
      <c r="E153" s="17" t="s">
        <v>157</v>
      </c>
      <c r="F153" s="17" t="s">
        <v>159</v>
      </c>
      <c r="G153" s="17"/>
      <c r="H153" s="15">
        <f>H154</f>
        <v>170</v>
      </c>
    </row>
    <row r="154" spans="1:8" s="18" customFormat="1" ht="15" hidden="1">
      <c r="A154" s="13"/>
      <c r="B154" s="16" t="s">
        <v>160</v>
      </c>
      <c r="C154" s="17">
        <v>992</v>
      </c>
      <c r="D154" s="17" t="s">
        <v>157</v>
      </c>
      <c r="E154" s="17" t="s">
        <v>157</v>
      </c>
      <c r="F154" s="17" t="s">
        <v>159</v>
      </c>
      <c r="G154" s="17"/>
      <c r="H154" s="15">
        <f>H155</f>
        <v>170</v>
      </c>
    </row>
    <row r="155" spans="1:8" s="18" customFormat="1" ht="15" hidden="1">
      <c r="A155" s="13"/>
      <c r="B155" s="16" t="s">
        <v>161</v>
      </c>
      <c r="C155" s="17">
        <v>992</v>
      </c>
      <c r="D155" s="17" t="s">
        <v>157</v>
      </c>
      <c r="E155" s="17" t="s">
        <v>157</v>
      </c>
      <c r="F155" s="17" t="s">
        <v>162</v>
      </c>
      <c r="G155" s="17"/>
      <c r="H155" s="15">
        <f>H156</f>
        <v>170</v>
      </c>
    </row>
    <row r="156" spans="1:8" s="18" customFormat="1" ht="15">
      <c r="A156" s="13"/>
      <c r="B156" s="16" t="s">
        <v>163</v>
      </c>
      <c r="C156" s="17">
        <v>992</v>
      </c>
      <c r="D156" s="17" t="s">
        <v>157</v>
      </c>
      <c r="E156" s="17" t="s">
        <v>157</v>
      </c>
      <c r="F156" s="17" t="s">
        <v>162</v>
      </c>
      <c r="G156" s="17"/>
      <c r="H156" s="15">
        <f>H157</f>
        <v>170</v>
      </c>
    </row>
    <row r="157" spans="1:8" s="18" customFormat="1" ht="30">
      <c r="A157" s="13"/>
      <c r="B157" s="16" t="s">
        <v>40</v>
      </c>
      <c r="C157" s="17">
        <v>992</v>
      </c>
      <c r="D157" s="17" t="s">
        <v>157</v>
      </c>
      <c r="E157" s="17" t="s">
        <v>157</v>
      </c>
      <c r="F157" s="17" t="s">
        <v>162</v>
      </c>
      <c r="G157" s="17" t="s">
        <v>41</v>
      </c>
      <c r="H157" s="15">
        <v>170</v>
      </c>
    </row>
    <row r="158" spans="1:8" s="18" customFormat="1" ht="15">
      <c r="A158" s="13">
        <v>7</v>
      </c>
      <c r="B158" s="16" t="s">
        <v>164</v>
      </c>
      <c r="C158" s="17">
        <v>992</v>
      </c>
      <c r="D158" s="17" t="s">
        <v>165</v>
      </c>
      <c r="E158" s="17" t="s">
        <v>21</v>
      </c>
      <c r="F158" s="17"/>
      <c r="G158" s="17"/>
      <c r="H158" s="15">
        <f>H159+H181</f>
        <v>17534.300000000003</v>
      </c>
    </row>
    <row r="159" spans="1:8" s="18" customFormat="1" ht="15">
      <c r="A159" s="13"/>
      <c r="B159" s="16" t="s">
        <v>166</v>
      </c>
      <c r="C159" s="17">
        <v>992</v>
      </c>
      <c r="D159" s="17" t="s">
        <v>165</v>
      </c>
      <c r="E159" s="17" t="s">
        <v>20</v>
      </c>
      <c r="F159" s="17"/>
      <c r="G159" s="17"/>
      <c r="H159" s="15">
        <f>H160+H179</f>
        <v>16678.4</v>
      </c>
    </row>
    <row r="160" spans="1:8" s="18" customFormat="1" ht="30">
      <c r="A160" s="13"/>
      <c r="B160" s="16" t="s">
        <v>167</v>
      </c>
      <c r="C160" s="17">
        <v>992</v>
      </c>
      <c r="D160" s="17" t="s">
        <v>165</v>
      </c>
      <c r="E160" s="17" t="s">
        <v>20</v>
      </c>
      <c r="F160" s="17" t="s">
        <v>168</v>
      </c>
      <c r="G160" s="17"/>
      <c r="H160" s="15">
        <f>H166+H173+H161+H171+H176</f>
        <v>12405</v>
      </c>
    </row>
    <row r="161" spans="1:8" s="18" customFormat="1" ht="15">
      <c r="A161" s="13"/>
      <c r="B161" s="25" t="s">
        <v>169</v>
      </c>
      <c r="C161" s="17">
        <v>992</v>
      </c>
      <c r="D161" s="17" t="s">
        <v>165</v>
      </c>
      <c r="E161" s="17" t="s">
        <v>20</v>
      </c>
      <c r="F161" s="17" t="s">
        <v>170</v>
      </c>
      <c r="G161" s="17"/>
      <c r="H161" s="15">
        <f>H162</f>
        <v>7145</v>
      </c>
    </row>
    <row r="162" spans="1:8" s="18" customFormat="1" ht="30">
      <c r="A162" s="13"/>
      <c r="B162" s="25" t="s">
        <v>101</v>
      </c>
      <c r="C162" s="17">
        <v>992</v>
      </c>
      <c r="D162" s="17" t="s">
        <v>165</v>
      </c>
      <c r="E162" s="17" t="s">
        <v>20</v>
      </c>
      <c r="F162" s="17" t="s">
        <v>170</v>
      </c>
      <c r="G162" s="17"/>
      <c r="H162" s="15">
        <f>H163+H164+H165</f>
        <v>7145</v>
      </c>
    </row>
    <row r="163" spans="1:8" s="18" customFormat="1" ht="60.75" customHeight="1">
      <c r="A163" s="13"/>
      <c r="B163" s="25" t="s">
        <v>31</v>
      </c>
      <c r="C163" s="17">
        <v>992</v>
      </c>
      <c r="D163" s="17" t="s">
        <v>165</v>
      </c>
      <c r="E163" s="17" t="s">
        <v>20</v>
      </c>
      <c r="F163" s="17" t="s">
        <v>170</v>
      </c>
      <c r="G163" s="17" t="s">
        <v>32</v>
      </c>
      <c r="H163" s="15">
        <f>5066-90</f>
        <v>4976</v>
      </c>
    </row>
    <row r="164" spans="1:8" s="18" customFormat="1" ht="30">
      <c r="A164" s="13"/>
      <c r="B164" s="25" t="s">
        <v>40</v>
      </c>
      <c r="C164" s="17">
        <v>992</v>
      </c>
      <c r="D164" s="17" t="s">
        <v>165</v>
      </c>
      <c r="E164" s="17" t="s">
        <v>20</v>
      </c>
      <c r="F164" s="17" t="s">
        <v>170</v>
      </c>
      <c r="G164" s="17" t="s">
        <v>41</v>
      </c>
      <c r="H164" s="15">
        <f>2000.6+50</f>
        <v>2050.6</v>
      </c>
    </row>
    <row r="165" spans="1:8" s="18" customFormat="1" ht="15">
      <c r="A165" s="13"/>
      <c r="B165" s="25" t="s">
        <v>47</v>
      </c>
      <c r="C165" s="17">
        <v>992</v>
      </c>
      <c r="D165" s="17" t="s">
        <v>165</v>
      </c>
      <c r="E165" s="17" t="s">
        <v>20</v>
      </c>
      <c r="F165" s="17" t="s">
        <v>170</v>
      </c>
      <c r="G165" s="17" t="s">
        <v>48</v>
      </c>
      <c r="H165" s="15">
        <v>118.4</v>
      </c>
    </row>
    <row r="166" spans="1:8" s="18" customFormat="1" ht="30">
      <c r="A166" s="13"/>
      <c r="B166" s="25" t="s">
        <v>171</v>
      </c>
      <c r="C166" s="17">
        <v>992</v>
      </c>
      <c r="D166" s="17" t="s">
        <v>165</v>
      </c>
      <c r="E166" s="17" t="s">
        <v>20</v>
      </c>
      <c r="F166" s="17" t="s">
        <v>172</v>
      </c>
      <c r="G166" s="17"/>
      <c r="H166" s="15">
        <f>H167</f>
        <v>2863.3</v>
      </c>
    </row>
    <row r="167" spans="1:8" s="18" customFormat="1" ht="30">
      <c r="A167" s="13"/>
      <c r="B167" s="25" t="s">
        <v>101</v>
      </c>
      <c r="C167" s="17">
        <v>992</v>
      </c>
      <c r="D167" s="17" t="s">
        <v>165</v>
      </c>
      <c r="E167" s="17" t="s">
        <v>20</v>
      </c>
      <c r="F167" s="17" t="s">
        <v>172</v>
      </c>
      <c r="G167" s="17"/>
      <c r="H167" s="15">
        <f>H168+H169+H170</f>
        <v>2863.3</v>
      </c>
    </row>
    <row r="168" spans="1:8" s="18" customFormat="1" ht="60.75" customHeight="1">
      <c r="A168" s="13"/>
      <c r="B168" s="25" t="s">
        <v>31</v>
      </c>
      <c r="C168" s="17">
        <v>992</v>
      </c>
      <c r="D168" s="17" t="s">
        <v>165</v>
      </c>
      <c r="E168" s="17" t="s">
        <v>20</v>
      </c>
      <c r="F168" s="17" t="s">
        <v>172</v>
      </c>
      <c r="G168" s="17" t="s">
        <v>32</v>
      </c>
      <c r="H168" s="15">
        <f>2187-15</f>
        <v>2172</v>
      </c>
    </row>
    <row r="169" spans="1:8" s="18" customFormat="1" ht="30">
      <c r="A169" s="13"/>
      <c r="B169" s="25" t="s">
        <v>40</v>
      </c>
      <c r="C169" s="17">
        <v>992</v>
      </c>
      <c r="D169" s="17" t="s">
        <v>165</v>
      </c>
      <c r="E169" s="17" t="s">
        <v>20</v>
      </c>
      <c r="F169" s="17" t="s">
        <v>172</v>
      </c>
      <c r="G169" s="17" t="s">
        <v>41</v>
      </c>
      <c r="H169" s="15">
        <f>615.5-6.7</f>
        <v>608.8</v>
      </c>
    </row>
    <row r="170" spans="1:8" s="18" customFormat="1" ht="15">
      <c r="A170" s="13"/>
      <c r="B170" s="16" t="s">
        <v>47</v>
      </c>
      <c r="C170" s="17">
        <v>992</v>
      </c>
      <c r="D170" s="17" t="s">
        <v>165</v>
      </c>
      <c r="E170" s="17" t="s">
        <v>20</v>
      </c>
      <c r="F170" s="17" t="s">
        <v>172</v>
      </c>
      <c r="G170" s="17" t="s">
        <v>48</v>
      </c>
      <c r="H170" s="15">
        <v>82.5</v>
      </c>
    </row>
    <row r="171" spans="1:8" s="18" customFormat="1" ht="30">
      <c r="A171" s="13"/>
      <c r="B171" s="16" t="s">
        <v>173</v>
      </c>
      <c r="C171" s="17"/>
      <c r="D171" s="17" t="s">
        <v>165</v>
      </c>
      <c r="E171" s="17" t="s">
        <v>20</v>
      </c>
      <c r="F171" s="17" t="s">
        <v>174</v>
      </c>
      <c r="G171" s="17"/>
      <c r="H171" s="15">
        <f>H172</f>
        <v>26.7</v>
      </c>
    </row>
    <row r="172" spans="1:8" s="18" customFormat="1" ht="30">
      <c r="A172" s="13"/>
      <c r="B172" s="25" t="s">
        <v>40</v>
      </c>
      <c r="C172" s="17"/>
      <c r="D172" s="17" t="s">
        <v>165</v>
      </c>
      <c r="E172" s="17" t="s">
        <v>20</v>
      </c>
      <c r="F172" s="17" t="s">
        <v>174</v>
      </c>
      <c r="G172" s="17" t="s">
        <v>41</v>
      </c>
      <c r="H172" s="15">
        <f>20+6.7</f>
        <v>26.7</v>
      </c>
    </row>
    <row r="173" spans="1:8" s="18" customFormat="1" ht="21.75" customHeight="1">
      <c r="A173" s="13"/>
      <c r="B173" s="25" t="s">
        <v>176</v>
      </c>
      <c r="C173" s="17">
        <v>992</v>
      </c>
      <c r="D173" s="17" t="s">
        <v>165</v>
      </c>
      <c r="E173" s="17" t="s">
        <v>20</v>
      </c>
      <c r="F173" s="17" t="s">
        <v>175</v>
      </c>
      <c r="G173" s="17"/>
      <c r="H173" s="15">
        <f>H174</f>
        <v>1770</v>
      </c>
    </row>
    <row r="174" spans="1:8" s="18" customFormat="1" ht="30">
      <c r="A174" s="13"/>
      <c r="B174" s="25" t="s">
        <v>101</v>
      </c>
      <c r="C174" s="17">
        <v>992</v>
      </c>
      <c r="D174" s="17" t="s">
        <v>165</v>
      </c>
      <c r="E174" s="17" t="s">
        <v>20</v>
      </c>
      <c r="F174" s="17" t="s">
        <v>175</v>
      </c>
      <c r="G174" s="17"/>
      <c r="H174" s="15">
        <f>H175</f>
        <v>1770</v>
      </c>
    </row>
    <row r="175" spans="1:8" s="18" customFormat="1" ht="34.5" customHeight="1">
      <c r="A175" s="13"/>
      <c r="B175" s="25" t="s">
        <v>177</v>
      </c>
      <c r="C175" s="17">
        <v>992</v>
      </c>
      <c r="D175" s="17" t="s">
        <v>165</v>
      </c>
      <c r="E175" s="17" t="s">
        <v>20</v>
      </c>
      <c r="F175" s="17" t="s">
        <v>175</v>
      </c>
      <c r="G175" s="17" t="s">
        <v>178</v>
      </c>
      <c r="H175" s="15">
        <f>2159-139-250</f>
        <v>1770</v>
      </c>
    </row>
    <row r="176" spans="1:8" s="18" customFormat="1" ht="15">
      <c r="A176" s="13"/>
      <c r="B176" s="25" t="s">
        <v>179</v>
      </c>
      <c r="C176" s="17">
        <v>992</v>
      </c>
      <c r="D176" s="17" t="s">
        <v>165</v>
      </c>
      <c r="E176" s="17" t="s">
        <v>20</v>
      </c>
      <c r="F176" s="17" t="s">
        <v>180</v>
      </c>
      <c r="G176" s="17"/>
      <c r="H176" s="15">
        <f>H177+H178</f>
        <v>600</v>
      </c>
    </row>
    <row r="177" spans="1:8" s="18" customFormat="1" ht="59.25" customHeight="1">
      <c r="A177" s="13"/>
      <c r="B177" s="25" t="s">
        <v>31</v>
      </c>
      <c r="C177" s="17">
        <v>992</v>
      </c>
      <c r="D177" s="17" t="s">
        <v>165</v>
      </c>
      <c r="E177" s="17" t="s">
        <v>20</v>
      </c>
      <c r="F177" s="17" t="s">
        <v>180</v>
      </c>
      <c r="G177" s="17" t="s">
        <v>32</v>
      </c>
      <c r="H177" s="15">
        <v>120</v>
      </c>
    </row>
    <row r="178" spans="1:8" s="18" customFormat="1" ht="30">
      <c r="A178" s="13"/>
      <c r="B178" s="25" t="s">
        <v>40</v>
      </c>
      <c r="C178" s="17">
        <v>992</v>
      </c>
      <c r="D178" s="17" t="s">
        <v>165</v>
      </c>
      <c r="E178" s="17" t="s">
        <v>20</v>
      </c>
      <c r="F178" s="17" t="s">
        <v>180</v>
      </c>
      <c r="G178" s="17" t="s">
        <v>41</v>
      </c>
      <c r="H178" s="15">
        <v>480</v>
      </c>
    </row>
    <row r="179" spans="1:8" s="18" customFormat="1" ht="30">
      <c r="A179" s="13"/>
      <c r="B179" s="16" t="s">
        <v>217</v>
      </c>
      <c r="C179" s="17"/>
      <c r="D179" s="17" t="s">
        <v>165</v>
      </c>
      <c r="E179" s="17" t="s">
        <v>20</v>
      </c>
      <c r="F179" s="17" t="s">
        <v>218</v>
      </c>
      <c r="G179" s="17"/>
      <c r="H179" s="15">
        <f>H180</f>
        <v>4273.4</v>
      </c>
    </row>
    <row r="180" spans="1:8" s="18" customFormat="1" ht="69.75" customHeight="1">
      <c r="A180" s="13"/>
      <c r="B180" s="16" t="s">
        <v>31</v>
      </c>
      <c r="C180" s="17"/>
      <c r="D180" s="17" t="s">
        <v>165</v>
      </c>
      <c r="E180" s="17" t="s">
        <v>20</v>
      </c>
      <c r="F180" s="17" t="s">
        <v>218</v>
      </c>
      <c r="G180" s="17" t="s">
        <v>32</v>
      </c>
      <c r="H180" s="15">
        <v>4273.4</v>
      </c>
    </row>
    <row r="181" spans="1:8" s="18" customFormat="1" ht="23.25" customHeight="1">
      <c r="A181" s="13"/>
      <c r="B181" s="16" t="s">
        <v>181</v>
      </c>
      <c r="C181" s="17">
        <v>992</v>
      </c>
      <c r="D181" s="17" t="s">
        <v>165</v>
      </c>
      <c r="E181" s="17" t="s">
        <v>43</v>
      </c>
      <c r="F181" s="17"/>
      <c r="G181" s="17"/>
      <c r="H181" s="15">
        <f>H182</f>
        <v>855.9</v>
      </c>
    </row>
    <row r="182" spans="1:8" s="18" customFormat="1" ht="30" customHeight="1">
      <c r="A182" s="13"/>
      <c r="B182" s="16" t="s">
        <v>167</v>
      </c>
      <c r="C182" s="17">
        <v>992</v>
      </c>
      <c r="D182" s="17" t="s">
        <v>165</v>
      </c>
      <c r="E182" s="17" t="s">
        <v>43</v>
      </c>
      <c r="F182" s="17" t="s">
        <v>182</v>
      </c>
      <c r="G182" s="17"/>
      <c r="H182" s="15">
        <f>H183</f>
        <v>855.9</v>
      </c>
    </row>
    <row r="183" spans="1:8" s="18" customFormat="1" ht="30" customHeight="1">
      <c r="A183" s="13"/>
      <c r="B183" s="16" t="s">
        <v>183</v>
      </c>
      <c r="C183" s="17">
        <v>992</v>
      </c>
      <c r="D183" s="17" t="s">
        <v>165</v>
      </c>
      <c r="E183" s="17" t="s">
        <v>43</v>
      </c>
      <c r="F183" s="17" t="s">
        <v>184</v>
      </c>
      <c r="G183" s="17"/>
      <c r="H183" s="15">
        <f>H184</f>
        <v>855.9</v>
      </c>
    </row>
    <row r="184" spans="1:8" s="18" customFormat="1" ht="20.25" customHeight="1">
      <c r="A184" s="13"/>
      <c r="B184" s="16" t="s">
        <v>185</v>
      </c>
      <c r="C184" s="17">
        <v>992</v>
      </c>
      <c r="D184" s="17" t="s">
        <v>165</v>
      </c>
      <c r="E184" s="17" t="s">
        <v>43</v>
      </c>
      <c r="F184" s="17" t="s">
        <v>184</v>
      </c>
      <c r="G184" s="17"/>
      <c r="H184" s="15">
        <f>H185</f>
        <v>855.9</v>
      </c>
    </row>
    <row r="185" spans="1:8" s="18" customFormat="1" ht="32.25" customHeight="1">
      <c r="A185" s="13"/>
      <c r="B185" s="16" t="s">
        <v>40</v>
      </c>
      <c r="C185" s="17">
        <v>992</v>
      </c>
      <c r="D185" s="17" t="s">
        <v>165</v>
      </c>
      <c r="E185" s="17" t="s">
        <v>43</v>
      </c>
      <c r="F185" s="17" t="s">
        <v>184</v>
      </c>
      <c r="G185" s="17" t="s">
        <v>41</v>
      </c>
      <c r="H185" s="15">
        <v>855.9</v>
      </c>
    </row>
    <row r="186" spans="1:8" s="18" customFormat="1" ht="15.75" customHeight="1">
      <c r="A186" s="13">
        <v>8</v>
      </c>
      <c r="B186" s="16" t="s">
        <v>186</v>
      </c>
      <c r="C186" s="17">
        <v>992</v>
      </c>
      <c r="D186" s="17" t="s">
        <v>104</v>
      </c>
      <c r="E186" s="17"/>
      <c r="F186" s="17"/>
      <c r="G186" s="26"/>
      <c r="H186" s="15">
        <f>H187</f>
        <v>85</v>
      </c>
    </row>
    <row r="187" spans="1:8" s="18" customFormat="1" ht="43.5" customHeight="1">
      <c r="A187" s="13"/>
      <c r="B187" s="16" t="s">
        <v>70</v>
      </c>
      <c r="C187" s="17">
        <v>992</v>
      </c>
      <c r="D187" s="17" t="s">
        <v>104</v>
      </c>
      <c r="E187" s="17" t="s">
        <v>20</v>
      </c>
      <c r="F187" s="17" t="s">
        <v>187</v>
      </c>
      <c r="G187" s="26"/>
      <c r="H187" s="15">
        <f>H188</f>
        <v>85</v>
      </c>
    </row>
    <row r="188" spans="1:8" s="18" customFormat="1" ht="33.75" customHeight="1" hidden="1">
      <c r="A188" s="13"/>
      <c r="B188" s="16" t="s">
        <v>188</v>
      </c>
      <c r="C188" s="17">
        <v>992</v>
      </c>
      <c r="D188" s="17" t="s">
        <v>104</v>
      </c>
      <c r="E188" s="17" t="s">
        <v>20</v>
      </c>
      <c r="F188" s="17" t="s">
        <v>187</v>
      </c>
      <c r="G188" s="26"/>
      <c r="H188" s="15">
        <f>H189+H191</f>
        <v>85</v>
      </c>
    </row>
    <row r="189" spans="1:8" s="18" customFormat="1" ht="30.75" customHeight="1">
      <c r="A189" s="13"/>
      <c r="B189" s="16" t="s">
        <v>189</v>
      </c>
      <c r="C189" s="17">
        <v>992</v>
      </c>
      <c r="D189" s="17" t="s">
        <v>104</v>
      </c>
      <c r="E189" s="17" t="s">
        <v>20</v>
      </c>
      <c r="F189" s="17" t="s">
        <v>190</v>
      </c>
      <c r="G189" s="26"/>
      <c r="H189" s="15">
        <f>H190</f>
        <v>65</v>
      </c>
    </row>
    <row r="190" spans="1:8" s="18" customFormat="1" ht="29.25" customHeight="1">
      <c r="A190" s="13"/>
      <c r="B190" s="16" t="s">
        <v>191</v>
      </c>
      <c r="C190" s="17">
        <v>992</v>
      </c>
      <c r="D190" s="17" t="s">
        <v>104</v>
      </c>
      <c r="E190" s="17" t="s">
        <v>20</v>
      </c>
      <c r="F190" s="17" t="s">
        <v>190</v>
      </c>
      <c r="G190" s="17" t="s">
        <v>192</v>
      </c>
      <c r="H190" s="15">
        <v>65</v>
      </c>
    </row>
    <row r="191" spans="1:8" s="18" customFormat="1" ht="21" customHeight="1">
      <c r="A191" s="13"/>
      <c r="B191" s="16" t="s">
        <v>193</v>
      </c>
      <c r="C191" s="17">
        <v>992</v>
      </c>
      <c r="D191" s="17" t="s">
        <v>104</v>
      </c>
      <c r="E191" s="17" t="s">
        <v>35</v>
      </c>
      <c r="F191" s="17" t="s">
        <v>194</v>
      </c>
      <c r="G191" s="17"/>
      <c r="H191" s="15">
        <f>H192</f>
        <v>20</v>
      </c>
    </row>
    <row r="192" spans="1:9" ht="15">
      <c r="A192" s="13"/>
      <c r="B192" s="16" t="s">
        <v>195</v>
      </c>
      <c r="C192" s="17">
        <v>992</v>
      </c>
      <c r="D192" s="17" t="s">
        <v>104</v>
      </c>
      <c r="E192" s="17" t="s">
        <v>35</v>
      </c>
      <c r="F192" s="17" t="s">
        <v>196</v>
      </c>
      <c r="G192" s="17"/>
      <c r="H192" s="15">
        <f>H193</f>
        <v>20</v>
      </c>
      <c r="I192" s="1"/>
    </row>
    <row r="193" spans="1:9" ht="30">
      <c r="A193" s="13"/>
      <c r="B193" s="16" t="s">
        <v>40</v>
      </c>
      <c r="C193" s="17">
        <v>992</v>
      </c>
      <c r="D193" s="17" t="s">
        <v>104</v>
      </c>
      <c r="E193" s="17" t="s">
        <v>35</v>
      </c>
      <c r="F193" s="17" t="s">
        <v>196</v>
      </c>
      <c r="G193" s="17" t="s">
        <v>41</v>
      </c>
      <c r="H193" s="15">
        <v>20</v>
      </c>
      <c r="I193" s="1"/>
    </row>
    <row r="194" spans="1:9" ht="15">
      <c r="A194" s="13">
        <v>9</v>
      </c>
      <c r="B194" s="16" t="s">
        <v>197</v>
      </c>
      <c r="C194" s="17">
        <v>992</v>
      </c>
      <c r="D194" s="17" t="s">
        <v>63</v>
      </c>
      <c r="E194" s="17"/>
      <c r="F194" s="17"/>
      <c r="G194" s="17"/>
      <c r="H194" s="15">
        <f>H195</f>
        <v>1155</v>
      </c>
      <c r="I194" s="1"/>
    </row>
    <row r="195" spans="1:9" s="18" customFormat="1" ht="45">
      <c r="A195" s="13"/>
      <c r="B195" s="16" t="s">
        <v>198</v>
      </c>
      <c r="C195" s="17">
        <v>992</v>
      </c>
      <c r="D195" s="17" t="s">
        <v>63</v>
      </c>
      <c r="E195" s="17" t="s">
        <v>23</v>
      </c>
      <c r="F195" s="17"/>
      <c r="G195" s="17"/>
      <c r="H195" s="15">
        <f>H196</f>
        <v>1155</v>
      </c>
      <c r="I195" s="27"/>
    </row>
    <row r="196" spans="1:9" s="18" customFormat="1" ht="15">
      <c r="A196" s="13"/>
      <c r="B196" s="16" t="s">
        <v>199</v>
      </c>
      <c r="C196" s="17">
        <v>992</v>
      </c>
      <c r="D196" s="17" t="s">
        <v>63</v>
      </c>
      <c r="E196" s="17" t="s">
        <v>23</v>
      </c>
      <c r="F196" s="17" t="s">
        <v>200</v>
      </c>
      <c r="G196" s="17"/>
      <c r="H196" s="15">
        <f>H197</f>
        <v>1155</v>
      </c>
      <c r="I196" s="27"/>
    </row>
    <row r="197" spans="1:9" s="18" customFormat="1" ht="30">
      <c r="A197" s="13"/>
      <c r="B197" s="16" t="s">
        <v>201</v>
      </c>
      <c r="C197" s="17">
        <v>992</v>
      </c>
      <c r="D197" s="17" t="s">
        <v>63</v>
      </c>
      <c r="E197" s="17" t="s">
        <v>23</v>
      </c>
      <c r="F197" s="17" t="s">
        <v>202</v>
      </c>
      <c r="G197" s="17"/>
      <c r="H197" s="15">
        <f>H198</f>
        <v>1155</v>
      </c>
      <c r="I197" s="27"/>
    </row>
    <row r="198" spans="1:9" s="18" customFormat="1" ht="15">
      <c r="A198" s="13"/>
      <c r="B198" s="16" t="s">
        <v>203</v>
      </c>
      <c r="C198" s="17">
        <v>992</v>
      </c>
      <c r="D198" s="17" t="s">
        <v>63</v>
      </c>
      <c r="E198" s="17" t="s">
        <v>23</v>
      </c>
      <c r="F198" s="17" t="s">
        <v>202</v>
      </c>
      <c r="G198" s="17"/>
      <c r="H198" s="15">
        <f>H199</f>
        <v>1155</v>
      </c>
      <c r="I198" s="27"/>
    </row>
    <row r="199" spans="1:9" s="18" customFormat="1" ht="30">
      <c r="A199" s="13"/>
      <c r="B199" s="16" t="s">
        <v>40</v>
      </c>
      <c r="C199" s="17">
        <v>992</v>
      </c>
      <c r="D199" s="17" t="s">
        <v>63</v>
      </c>
      <c r="E199" s="17" t="s">
        <v>23</v>
      </c>
      <c r="F199" s="17" t="s">
        <v>202</v>
      </c>
      <c r="G199" s="17" t="s">
        <v>41</v>
      </c>
      <c r="H199" s="15">
        <f>1030+125</f>
        <v>1155</v>
      </c>
      <c r="I199" s="27"/>
    </row>
    <row r="200" spans="6:9" s="18" customFormat="1" ht="15">
      <c r="F200" s="28"/>
      <c r="I200" s="27"/>
    </row>
    <row r="201" spans="6:9" s="18" customFormat="1" ht="15">
      <c r="F201" s="28"/>
      <c r="I201" s="27"/>
    </row>
    <row r="202" spans="2:9" s="18" customFormat="1" ht="15">
      <c r="B202" s="29" t="s">
        <v>204</v>
      </c>
      <c r="F202" s="28"/>
      <c r="I202" s="27"/>
    </row>
    <row r="203" spans="2:9" s="18" customFormat="1" ht="15">
      <c r="B203" s="29" t="s">
        <v>205</v>
      </c>
      <c r="F203" s="28"/>
      <c r="I203" s="27"/>
    </row>
    <row r="204" spans="2:9" s="18" customFormat="1" ht="15">
      <c r="B204" s="29" t="s">
        <v>206</v>
      </c>
      <c r="D204" t="s">
        <v>207</v>
      </c>
      <c r="F204" s="28"/>
      <c r="I204" s="27"/>
    </row>
    <row r="205" spans="6:9" s="18" customFormat="1" ht="15">
      <c r="F205" s="28"/>
      <c r="I205" s="27"/>
    </row>
    <row r="206" spans="6:9" s="18" customFormat="1" ht="15">
      <c r="F206" s="28"/>
      <c r="I206" s="27"/>
    </row>
    <row r="207" spans="6:9" s="18" customFormat="1" ht="15">
      <c r="F207" s="28"/>
      <c r="I207" s="27"/>
    </row>
    <row r="208" spans="6:9" s="18" customFormat="1" ht="15">
      <c r="F208" s="28"/>
      <c r="I208" s="27"/>
    </row>
    <row r="209" spans="6:9" s="18" customFormat="1" ht="15">
      <c r="F209" s="28"/>
      <c r="I209" s="27"/>
    </row>
    <row r="210" spans="6:9" s="18" customFormat="1" ht="15">
      <c r="F210" s="28"/>
      <c r="I210" s="27"/>
    </row>
    <row r="211" spans="6:9" s="18" customFormat="1" ht="15">
      <c r="F211" s="28"/>
      <c r="I211" s="27"/>
    </row>
    <row r="212" spans="6:9" s="18" customFormat="1" ht="15">
      <c r="F212" s="28"/>
      <c r="I212" s="27"/>
    </row>
    <row r="213" spans="6:9" s="18" customFormat="1" ht="15">
      <c r="F213" s="28"/>
      <c r="I213" s="27"/>
    </row>
    <row r="214" spans="6:9" s="18" customFormat="1" ht="15">
      <c r="F214" s="28"/>
      <c r="I214" s="27"/>
    </row>
    <row r="215" spans="6:9" s="18" customFormat="1" ht="15">
      <c r="F215" s="28"/>
      <c r="I215" s="27"/>
    </row>
    <row r="216" spans="6:9" s="18" customFormat="1" ht="15">
      <c r="F216" s="28"/>
      <c r="I216" s="27"/>
    </row>
    <row r="217" spans="6:9" s="18" customFormat="1" ht="15">
      <c r="F217" s="28"/>
      <c r="I217" s="27"/>
    </row>
    <row r="218" spans="6:9" s="18" customFormat="1" ht="15">
      <c r="F218" s="28"/>
      <c r="I218" s="27"/>
    </row>
    <row r="219" spans="6:9" s="18" customFormat="1" ht="15">
      <c r="F219" s="28"/>
      <c r="I219" s="27"/>
    </row>
    <row r="220" spans="6:9" s="18" customFormat="1" ht="15">
      <c r="F220" s="28"/>
      <c r="I220" s="27"/>
    </row>
    <row r="221" spans="6:9" s="18" customFormat="1" ht="15">
      <c r="F221" s="28"/>
      <c r="I221" s="27"/>
    </row>
    <row r="222" spans="6:9" s="18" customFormat="1" ht="15">
      <c r="F222" s="28"/>
      <c r="I222" s="27"/>
    </row>
    <row r="223" spans="6:9" s="18" customFormat="1" ht="15">
      <c r="F223" s="28"/>
      <c r="I223" s="27"/>
    </row>
    <row r="224" spans="6:9" s="18" customFormat="1" ht="15">
      <c r="F224" s="28"/>
      <c r="I224" s="27"/>
    </row>
    <row r="225" spans="6:9" s="18" customFormat="1" ht="15">
      <c r="F225" s="28"/>
      <c r="I225" s="27"/>
    </row>
    <row r="226" spans="6:9" s="18" customFormat="1" ht="15">
      <c r="F226" s="28"/>
      <c r="I226" s="27"/>
    </row>
    <row r="227" spans="6:9" s="18" customFormat="1" ht="15">
      <c r="F227" s="28"/>
      <c r="I227" s="27"/>
    </row>
    <row r="228" spans="6:9" s="18" customFormat="1" ht="15">
      <c r="F228" s="28"/>
      <c r="I228" s="27"/>
    </row>
    <row r="229" spans="6:9" s="18" customFormat="1" ht="15">
      <c r="F229" s="28"/>
      <c r="I229" s="27"/>
    </row>
    <row r="230" spans="6:9" s="18" customFormat="1" ht="15">
      <c r="F230" s="28"/>
      <c r="I230" s="27"/>
    </row>
    <row r="231" spans="6:9" s="18" customFormat="1" ht="15">
      <c r="F231" s="28"/>
      <c r="I231" s="27"/>
    </row>
    <row r="232" spans="6:9" s="18" customFormat="1" ht="15">
      <c r="F232" s="28"/>
      <c r="I232" s="27"/>
    </row>
    <row r="233" spans="6:9" s="18" customFormat="1" ht="15">
      <c r="F233" s="28"/>
      <c r="I233" s="27"/>
    </row>
    <row r="234" spans="6:9" s="18" customFormat="1" ht="15">
      <c r="F234" s="28"/>
      <c r="I234" s="27"/>
    </row>
    <row r="235" spans="6:9" s="18" customFormat="1" ht="15">
      <c r="F235" s="28"/>
      <c r="I235" s="27"/>
    </row>
    <row r="236" spans="6:9" s="18" customFormat="1" ht="15">
      <c r="F236" s="28"/>
      <c r="I236" s="27"/>
    </row>
    <row r="237" spans="6:9" s="18" customFormat="1" ht="15">
      <c r="F237" s="28"/>
      <c r="I237" s="27"/>
    </row>
    <row r="238" spans="6:9" s="18" customFormat="1" ht="15">
      <c r="F238" s="28"/>
      <c r="I238" s="27"/>
    </row>
    <row r="239" spans="6:9" s="18" customFormat="1" ht="15">
      <c r="F239" s="28"/>
      <c r="I239" s="27"/>
    </row>
    <row r="240" spans="6:9" s="18" customFormat="1" ht="15">
      <c r="F240" s="28"/>
      <c r="I240" s="27"/>
    </row>
    <row r="241" spans="6:9" s="18" customFormat="1" ht="15">
      <c r="F241" s="28"/>
      <c r="I241" s="27"/>
    </row>
    <row r="242" spans="6:9" s="18" customFormat="1" ht="15">
      <c r="F242" s="28"/>
      <c r="I242" s="27"/>
    </row>
    <row r="243" spans="6:9" s="18" customFormat="1" ht="15">
      <c r="F243" s="28"/>
      <c r="I243" s="27"/>
    </row>
    <row r="244" spans="6:9" s="18" customFormat="1" ht="15">
      <c r="F244" s="28"/>
      <c r="I244" s="27"/>
    </row>
    <row r="245" spans="6:9" s="18" customFormat="1" ht="15">
      <c r="F245" s="28"/>
      <c r="I245" s="27"/>
    </row>
    <row r="246" spans="6:9" s="18" customFormat="1" ht="15">
      <c r="F246" s="28"/>
      <c r="I246" s="27"/>
    </row>
    <row r="247" spans="6:9" s="18" customFormat="1" ht="15">
      <c r="F247" s="28"/>
      <c r="I247" s="27"/>
    </row>
    <row r="248" spans="6:9" s="18" customFormat="1" ht="15">
      <c r="F248" s="28"/>
      <c r="I248" s="27"/>
    </row>
    <row r="249" spans="6:9" s="18" customFormat="1" ht="15">
      <c r="F249" s="28"/>
      <c r="I249" s="27"/>
    </row>
    <row r="250" spans="6:9" s="18" customFormat="1" ht="15">
      <c r="F250" s="28"/>
      <c r="I250" s="27"/>
    </row>
    <row r="251" spans="6:9" s="18" customFormat="1" ht="15">
      <c r="F251" s="28"/>
      <c r="I251" s="27"/>
    </row>
    <row r="252" spans="6:9" s="18" customFormat="1" ht="15">
      <c r="F252" s="28"/>
      <c r="I252" s="27"/>
    </row>
    <row r="253" spans="6:9" s="18" customFormat="1" ht="15">
      <c r="F253" s="28"/>
      <c r="I253" s="27"/>
    </row>
    <row r="254" spans="6:9" s="18" customFormat="1" ht="15">
      <c r="F254" s="28"/>
      <c r="I254" s="27"/>
    </row>
    <row r="255" spans="6:9" s="18" customFormat="1" ht="15">
      <c r="F255" s="28"/>
      <c r="I255" s="27"/>
    </row>
    <row r="256" spans="6:9" s="18" customFormat="1" ht="15">
      <c r="F256" s="28"/>
      <c r="I256" s="27"/>
    </row>
    <row r="257" spans="6:9" s="18" customFormat="1" ht="15">
      <c r="F257" s="28"/>
      <c r="I257" s="27"/>
    </row>
    <row r="258" spans="6:9" s="18" customFormat="1" ht="15">
      <c r="F258" s="28"/>
      <c r="I258" s="27"/>
    </row>
    <row r="259" spans="6:9" s="18" customFormat="1" ht="15">
      <c r="F259" s="28"/>
      <c r="I259" s="27"/>
    </row>
    <row r="260" spans="6:9" s="18" customFormat="1" ht="15">
      <c r="F260" s="28"/>
      <c r="I260" s="27"/>
    </row>
    <row r="261" spans="6:9" s="18" customFormat="1" ht="15">
      <c r="F261" s="28"/>
      <c r="I261" s="27"/>
    </row>
    <row r="262" spans="6:9" s="18" customFormat="1" ht="15">
      <c r="F262" s="28"/>
      <c r="I262" s="27"/>
    </row>
    <row r="263" spans="6:9" s="18" customFormat="1" ht="15">
      <c r="F263" s="28"/>
      <c r="I263" s="27"/>
    </row>
    <row r="264" spans="6:9" s="18" customFormat="1" ht="15">
      <c r="F264" s="28"/>
      <c r="I264" s="27"/>
    </row>
    <row r="265" spans="6:9" s="18" customFormat="1" ht="15">
      <c r="F265" s="28"/>
      <c r="I265" s="27"/>
    </row>
    <row r="266" spans="6:9" s="18" customFormat="1" ht="15">
      <c r="F266" s="28"/>
      <c r="I266" s="27"/>
    </row>
    <row r="267" spans="6:9" s="18" customFormat="1" ht="15">
      <c r="F267" s="28"/>
      <c r="I267" s="27"/>
    </row>
    <row r="268" spans="6:9" s="18" customFormat="1" ht="15">
      <c r="F268" s="28"/>
      <c r="I268" s="27"/>
    </row>
    <row r="269" spans="6:9" s="18" customFormat="1" ht="15">
      <c r="F269" s="28"/>
      <c r="I269" s="27"/>
    </row>
    <row r="270" spans="6:9" s="18" customFormat="1" ht="15">
      <c r="F270" s="28"/>
      <c r="I270" s="27"/>
    </row>
    <row r="271" spans="6:9" s="18" customFormat="1" ht="15">
      <c r="F271" s="28"/>
      <c r="I271" s="27"/>
    </row>
    <row r="272" spans="6:9" s="18" customFormat="1" ht="15">
      <c r="F272" s="28"/>
      <c r="I272" s="27"/>
    </row>
    <row r="273" spans="6:9" s="18" customFormat="1" ht="15">
      <c r="F273" s="28"/>
      <c r="I273" s="27"/>
    </row>
    <row r="274" spans="6:9" s="18" customFormat="1" ht="15">
      <c r="F274" s="28"/>
      <c r="I274" s="27"/>
    </row>
    <row r="275" spans="6:9" s="18" customFormat="1" ht="15">
      <c r="F275" s="28"/>
      <c r="I275" s="27"/>
    </row>
    <row r="276" spans="6:9" s="18" customFormat="1" ht="15">
      <c r="F276" s="28"/>
      <c r="I276" s="27"/>
    </row>
    <row r="277" spans="6:9" s="18" customFormat="1" ht="15">
      <c r="F277" s="28"/>
      <c r="I277" s="27"/>
    </row>
    <row r="278" spans="6:9" s="18" customFormat="1" ht="15">
      <c r="F278" s="28"/>
      <c r="I278" s="27"/>
    </row>
    <row r="279" spans="6:9" s="18" customFormat="1" ht="15">
      <c r="F279" s="28"/>
      <c r="I279" s="27"/>
    </row>
    <row r="280" spans="6:9" s="18" customFormat="1" ht="15">
      <c r="F280" s="28"/>
      <c r="I280" s="27"/>
    </row>
    <row r="281" spans="6:9" s="18" customFormat="1" ht="15">
      <c r="F281" s="28"/>
      <c r="I281" s="27"/>
    </row>
    <row r="282" spans="6:9" s="18" customFormat="1" ht="15">
      <c r="F282" s="28"/>
      <c r="I282" s="27"/>
    </row>
    <row r="283" spans="6:9" s="18" customFormat="1" ht="15">
      <c r="F283" s="28"/>
      <c r="I283" s="27"/>
    </row>
    <row r="284" spans="6:9" s="18" customFormat="1" ht="15">
      <c r="F284" s="28"/>
      <c r="I284" s="27"/>
    </row>
    <row r="285" spans="6:9" s="18" customFormat="1" ht="15">
      <c r="F285" s="28"/>
      <c r="I285" s="27"/>
    </row>
    <row r="286" spans="2:7" ht="15">
      <c r="B286" s="18"/>
      <c r="C286" s="18"/>
      <c r="D286" s="18"/>
      <c r="E286" s="18"/>
      <c r="F286" s="28"/>
      <c r="G286" s="18"/>
    </row>
    <row r="287" spans="2:7" ht="15">
      <c r="B287" s="18"/>
      <c r="C287" s="18"/>
      <c r="D287" s="18"/>
      <c r="E287" s="18"/>
      <c r="F287" s="28"/>
      <c r="G287" s="18"/>
    </row>
    <row r="288" spans="2:7" ht="15">
      <c r="B288" s="18"/>
      <c r="C288" s="18"/>
      <c r="D288" s="18"/>
      <c r="E288" s="18"/>
      <c r="F288" s="28"/>
      <c r="G288" s="18"/>
    </row>
    <row r="289" spans="2:7" ht="15">
      <c r="B289" s="18"/>
      <c r="C289" s="18"/>
      <c r="D289" s="18"/>
      <c r="E289" s="18"/>
      <c r="F289" s="28"/>
      <c r="G289" s="18"/>
    </row>
    <row r="290" spans="2:7" ht="15">
      <c r="B290" s="18"/>
      <c r="C290" s="18"/>
      <c r="D290" s="18"/>
      <c r="E290" s="18"/>
      <c r="F290" s="28"/>
      <c r="G290" s="18"/>
    </row>
    <row r="291" spans="2:7" ht="15">
      <c r="B291" s="18"/>
      <c r="C291" s="18"/>
      <c r="D291" s="18"/>
      <c r="E291" s="18"/>
      <c r="F291" s="28"/>
      <c r="G291" s="18"/>
    </row>
    <row r="292" spans="2:7" ht="15">
      <c r="B292" s="18"/>
      <c r="C292" s="18"/>
      <c r="D292" s="18"/>
      <c r="E292" s="18"/>
      <c r="F292" s="28"/>
      <c r="G292" s="18"/>
    </row>
    <row r="293" spans="2:7" ht="15">
      <c r="B293" s="18"/>
      <c r="C293" s="18"/>
      <c r="D293" s="18"/>
      <c r="E293" s="18"/>
      <c r="F293" s="28"/>
      <c r="G293" s="18"/>
    </row>
  </sheetData>
  <sheetProtection selectLockedCells="1" selectUnlockedCells="1"/>
  <mergeCells count="1">
    <mergeCell ref="B15:G15"/>
  </mergeCells>
  <printOptions/>
  <pageMargins left="0.19652777777777777" right="0.07847222222222222" top="0.19652777777777777" bottom="0.19652777777777777" header="0.5118055555555555" footer="0.5118055555555555"/>
  <pageSetup horizontalDpi="300" verticalDpi="300" orientation="portrait" paperSize="9" scale="62" r:id="rId1"/>
  <rowBreaks count="4" manualBreakCount="4">
    <brk id="79" max="7" man="1"/>
    <brk id="128" max="7" man="1"/>
    <brk id="166" max="7" man="1"/>
    <brk id="2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2015-12-02T10:26:34Z</cp:lastPrinted>
  <dcterms:created xsi:type="dcterms:W3CDTF">2015-02-10T05:11:00Z</dcterms:created>
  <dcterms:modified xsi:type="dcterms:W3CDTF">2015-12-02T10:26:39Z</dcterms:modified>
  <cp:category/>
  <cp:version/>
  <cp:contentType/>
  <cp:contentStatus/>
</cp:coreProperties>
</file>